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2022/"/>
    </mc:Choice>
  </mc:AlternateContent>
  <xr:revisionPtr revIDLastSave="0" documentId="13_ncr:1_{936EE22E-1FFB-0840-983D-06EFBD2DCCAC}" xr6:coauthVersionLast="47" xr6:coauthVersionMax="47" xr10:uidLastSave="{00000000-0000-0000-0000-000000000000}"/>
  <bookViews>
    <workbookView xWindow="0" yWindow="0" windowWidth="28800" windowHeight="18000" xr2:uid="{FCFB23FB-ADB1-624C-8C4C-11FC387B9F13}"/>
  </bookViews>
  <sheets>
    <sheet name="RESUMEN" sheetId="3" r:id="rId1"/>
    <sheet name="CARBÓN" sheetId="1" r:id="rId2"/>
  </sheets>
  <definedNames>
    <definedName name="_xlnm._FilterDatabase" localSheetId="1" hidden="1">CARBÓN!$B$12:$I$103</definedName>
    <definedName name="_xlnm._FilterDatabase" localSheetId="0" hidden="1">RESUMEN!$B$12:$J$39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3" l="1"/>
  <c r="H23" i="3"/>
  <c r="I23" i="3"/>
  <c r="F23" i="3"/>
  <c r="J22" i="3"/>
  <c r="E104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F104" i="1"/>
  <c r="I38" i="3"/>
  <c r="H38" i="3"/>
  <c r="G38" i="3"/>
  <c r="F38" i="3"/>
  <c r="J31" i="3"/>
  <c r="J32" i="3"/>
  <c r="J33" i="3"/>
  <c r="J34" i="3"/>
  <c r="J35" i="3"/>
  <c r="J36" i="3"/>
  <c r="J37" i="3"/>
  <c r="J30" i="3"/>
  <c r="I29" i="3"/>
  <c r="H29" i="3"/>
  <c r="G29" i="3"/>
  <c r="F29" i="3"/>
  <c r="J25" i="3"/>
  <c r="J26" i="3"/>
  <c r="J27" i="3"/>
  <c r="J28" i="3"/>
  <c r="J24" i="3"/>
  <c r="J20" i="3"/>
  <c r="J21" i="3"/>
  <c r="J16" i="3"/>
  <c r="J17" i="3"/>
  <c r="J18" i="3"/>
  <c r="J19" i="3"/>
  <c r="J15" i="3"/>
  <c r="J14" i="3"/>
  <c r="J13" i="3"/>
  <c r="J23" i="3" l="1"/>
  <c r="F39" i="3"/>
  <c r="H104" i="1"/>
  <c r="G104" i="1"/>
  <c r="G39" i="3"/>
  <c r="H39" i="3"/>
  <c r="I39" i="3"/>
  <c r="J29" i="3"/>
  <c r="J38" i="3"/>
  <c r="I13" i="1"/>
  <c r="J39" i="3" l="1"/>
  <c r="I104" i="1"/>
</calcChain>
</file>

<file path=xl/sharedStrings.xml><?xml version="1.0" encoding="utf-8"?>
<sst xmlns="http://schemas.openxmlformats.org/spreadsheetml/2006/main" count="286" uniqueCount="166">
  <si>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</si>
  <si>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</si>
  <si>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</si>
  <si>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</si>
  <si>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</si>
  <si>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</si>
  <si>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</si>
  <si>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</si>
  <si>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</si>
  <si>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</si>
  <si>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TOTAL AÑO 2022</t>
  </si>
  <si>
    <t>Amaga</t>
  </si>
  <si>
    <t>Titiribi</t>
  </si>
  <si>
    <t>Venecia - Antioquia</t>
  </si>
  <si>
    <t>Antioquia</t>
  </si>
  <si>
    <t>VOLÚMENES DE EXPLOTACIÓN DE CARBÓN ASOCIADOS A PAGOS DE REGALÍAS AÑO 2022 - Toneladas</t>
  </si>
  <si>
    <t>CÓDIGO DANE MUNICIPIO</t>
  </si>
  <si>
    <t>Beteitiva</t>
  </si>
  <si>
    <t>Boavita</t>
  </si>
  <si>
    <t>Chiscas</t>
  </si>
  <si>
    <t>Chita</t>
  </si>
  <si>
    <t>Chivata</t>
  </si>
  <si>
    <t>Corrales</t>
  </si>
  <si>
    <t>Gameza</t>
  </si>
  <si>
    <t>Iza</t>
  </si>
  <si>
    <t>Jerico - Boyaca</t>
  </si>
  <si>
    <t>La Uvita</t>
  </si>
  <si>
    <t>Mongua</t>
  </si>
  <si>
    <t>Mongui</t>
  </si>
  <si>
    <t>Motavita</t>
  </si>
  <si>
    <t>Paipa</t>
  </si>
  <si>
    <t>Paz de Rio</t>
  </si>
  <si>
    <t>Raquira</t>
  </si>
  <si>
    <t>Saboya</t>
  </si>
  <si>
    <t>Samaca</t>
  </si>
  <si>
    <t>San Mateo</t>
  </si>
  <si>
    <t>Sativanorte</t>
  </si>
  <si>
    <t>Sativasur</t>
  </si>
  <si>
    <t>Socha</t>
  </si>
  <si>
    <t>Socota</t>
  </si>
  <si>
    <t>Sogamoso</t>
  </si>
  <si>
    <t>Tasco</t>
  </si>
  <si>
    <t>Topaga</t>
  </si>
  <si>
    <t>Tunja</t>
  </si>
  <si>
    <t>Tuta</t>
  </si>
  <si>
    <t>Umbita</t>
  </si>
  <si>
    <t>Ventaquemada</t>
  </si>
  <si>
    <t>Boyacá</t>
  </si>
  <si>
    <t>Boyaca</t>
  </si>
  <si>
    <t>Buenos Aires</t>
  </si>
  <si>
    <t>Morales - Cauca</t>
  </si>
  <si>
    <t>Cauca</t>
  </si>
  <si>
    <t>Agustin Codazzi</t>
  </si>
  <si>
    <t>Becerril</t>
  </si>
  <si>
    <t>Chiriguana</t>
  </si>
  <si>
    <t>El Paso</t>
  </si>
  <si>
    <t>La Jagua de Ibirico</t>
  </si>
  <si>
    <t>Cesar</t>
  </si>
  <si>
    <t>Puerto Libertador</t>
  </si>
  <si>
    <t>Córdoba</t>
  </si>
  <si>
    <t>Caparrapi</t>
  </si>
  <si>
    <t>Cogua</t>
  </si>
  <si>
    <t>Cucunuba</t>
  </si>
  <si>
    <t>Guacheta</t>
  </si>
  <si>
    <t>Guatavita</t>
  </si>
  <si>
    <t>Jerusalen</t>
  </si>
  <si>
    <t>Lenguazaque</t>
  </si>
  <si>
    <t>Pacho</t>
  </si>
  <si>
    <t>Suesca</t>
  </si>
  <si>
    <t>Sutatausa</t>
  </si>
  <si>
    <t>Tausa</t>
  </si>
  <si>
    <t>Villa de San Diego de Ubate</t>
  </si>
  <si>
    <t>Villapinzon</t>
  </si>
  <si>
    <t>Zipaquira</t>
  </si>
  <si>
    <t>Cundinamarca</t>
  </si>
  <si>
    <t>La Guajira</t>
  </si>
  <si>
    <t>Albania - La Guajira</t>
  </si>
  <si>
    <t>Barrancas</t>
  </si>
  <si>
    <t>Hatonuevo</t>
  </si>
  <si>
    <t>Arboledas - Norte de Santander</t>
  </si>
  <si>
    <t>Bochalema</t>
  </si>
  <si>
    <t>Cacota</t>
  </si>
  <si>
    <t>Chinacota</t>
  </si>
  <si>
    <t>Chitaga</t>
  </si>
  <si>
    <t>Cucuta</t>
  </si>
  <si>
    <t>Durania</t>
  </si>
  <si>
    <t>El Zulia</t>
  </si>
  <si>
    <t>Herran</t>
  </si>
  <si>
    <t>Labateca</t>
  </si>
  <si>
    <t>Los Patios</t>
  </si>
  <si>
    <t>Pamplona</t>
  </si>
  <si>
    <t>Pamplonita</t>
  </si>
  <si>
    <t>Salazar</t>
  </si>
  <si>
    <t>San Cayetano - Norte de Santander</t>
  </si>
  <si>
    <t>Santiago - Norte de Santander</t>
  </si>
  <si>
    <t>Sardinata</t>
  </si>
  <si>
    <t>Tibu</t>
  </si>
  <si>
    <t>Toledo - Norte de Santander</t>
  </si>
  <si>
    <t>Norte de Santander</t>
  </si>
  <si>
    <t>Albania - Santander</t>
  </si>
  <si>
    <t>Capitanejo</t>
  </si>
  <si>
    <t>El Carmen de Chucuri</t>
  </si>
  <si>
    <t>Enciso</t>
  </si>
  <si>
    <t>Landazuri</t>
  </si>
  <si>
    <t>San Miguel - Santander</t>
  </si>
  <si>
    <t>Velez</t>
  </si>
  <si>
    <t>Santander</t>
  </si>
  <si>
    <t>Cali</t>
  </si>
  <si>
    <t>Jamundi</t>
  </si>
  <si>
    <t>La Cumbre</t>
  </si>
  <si>
    <t>Valle del Cauca</t>
  </si>
  <si>
    <t>TOTALES</t>
  </si>
  <si>
    <t>Cordoba</t>
  </si>
  <si>
    <t>TITULAR</t>
  </si>
  <si>
    <t>PROYECTO</t>
  </si>
  <si>
    <t>TÍTULO</t>
  </si>
  <si>
    <t>078-88</t>
  </si>
  <si>
    <t>144-97</t>
  </si>
  <si>
    <t>283-95</t>
  </si>
  <si>
    <t>DKP-141</t>
  </si>
  <si>
    <t>285-95</t>
  </si>
  <si>
    <t>109-90</t>
  </si>
  <si>
    <t>044-89</t>
  </si>
  <si>
    <t>147-97</t>
  </si>
  <si>
    <t>SUBTOTAL LA GUAJIRA</t>
  </si>
  <si>
    <t xml:space="preserve">00-1976 </t>
  </si>
  <si>
    <t>067-2001</t>
  </si>
  <si>
    <t>081-91</t>
  </si>
  <si>
    <t>RPP-0011</t>
  </si>
  <si>
    <t>SUBTOTAL OTROS DEPARTAMENTOS</t>
  </si>
  <si>
    <t>TOTAL VOLÚMENES DE EXPLOTACIÓN DE CARBÓN ASOCIADOS A PAGOS DE REGALÍAS</t>
  </si>
  <si>
    <t xml:space="preserve">Notas: </t>
  </si>
  <si>
    <t xml:space="preserve">* La información presentada aquí no corresponde a la producción total de minerales explotados a la fecha de corte. </t>
  </si>
  <si>
    <t xml:space="preserve">* En el caso de los departamentos diferentes al Cesar y La Guajira, la información aquí presentada corresponde a la consolidación de los reportado en los Formularios de Declaración de Producción. </t>
  </si>
  <si>
    <t>SUBTOTAL CESAR</t>
  </si>
  <si>
    <t xml:space="preserve">Drummond LTD </t>
  </si>
  <si>
    <t>Carbones de La Jagua S.A.</t>
  </si>
  <si>
    <t>Consorcio Minero Unido S.A.</t>
  </si>
  <si>
    <t>C.I. Prodecp S.A.</t>
  </si>
  <si>
    <t xml:space="preserve">Colombian Natural Resources I S.A.S. </t>
  </si>
  <si>
    <t>La Loma</t>
  </si>
  <si>
    <t>El Descanso</t>
  </si>
  <si>
    <t>El Colozo</t>
  </si>
  <si>
    <t>La Jagua</t>
  </si>
  <si>
    <t>Yerbabuena</t>
  </si>
  <si>
    <t>Calenturitas</t>
  </si>
  <si>
    <t>La Francia</t>
  </si>
  <si>
    <t>El Hatillo</t>
  </si>
  <si>
    <t>C. Cerrejon Zona Norte</t>
  </si>
  <si>
    <t>Patilla C.C Zona Norte</t>
  </si>
  <si>
    <t xml:space="preserve">Oreganal </t>
  </si>
  <si>
    <t>Área La Comunidad</t>
  </si>
  <si>
    <t>Caypa</t>
  </si>
  <si>
    <t>Varios</t>
  </si>
  <si>
    <t xml:space="preserve">* La información presentada aquí es preliminar y es dinámica ya que corresponde al volumen de explotación de minerales asociados sobre los cuales los titulares mineros pagan Regalías. </t>
  </si>
  <si>
    <t>Angelopolis</t>
  </si>
  <si>
    <t>Firavitoba</t>
  </si>
  <si>
    <t>Cajibio</t>
  </si>
  <si>
    <t>El Tambo - Cauca</t>
  </si>
  <si>
    <r>
      <t xml:space="preserve">Nota: </t>
    </r>
    <r>
      <rPr>
        <i/>
        <sz val="11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</si>
  <si>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Carbones del Cerrejón Limited</t>
  </si>
  <si>
    <t>Carbones del Cerrejón Limited y Cerrejón Zona Norte</t>
  </si>
  <si>
    <t>Carbones Colombianos del Cerrejón</t>
  </si>
  <si>
    <t>Otros</t>
  </si>
  <si>
    <r>
      <t xml:space="preserve">Nota: </t>
    </r>
    <r>
      <rPr>
        <i/>
        <sz val="14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</si>
  <si>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FECHA DE ACTUALIZACIÓN: 10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</si>
</sst>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i/>
      <sz val="14"/>
      <color theme="1"/>
      <name val="Calibri Light"/>
      <family val="2"/>
      <scheme val="major"/>
    </font>
    <font>
      <i/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ED0AD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left"/>
    </xf>
    <xf numFmtId="41" fontId="1" fillId="0" borderId="0" xfId="0" applyNumberFormat="1" applyFont="1" applyAlignment="1">
      <alignment vertical="center"/>
    </xf>
    <xf numFmtId="1" fontId="1" fillId="0" borderId="7" xfId="0" applyNumberFormat="1" applyFont="1" applyBorder="1" applyAlignment="1">
      <alignment horizontal="left"/>
    </xf>
    <xf numFmtId="41" fontId="1" fillId="0" borderId="8" xfId="0" applyNumberFormat="1" applyFont="1" applyBorder="1" applyAlignment="1">
      <alignment vertical="center"/>
    </xf>
    <xf numFmtId="1" fontId="1" fillId="0" borderId="0" xfId="0" applyNumberFormat="1" applyFont="1" applyAlignment="1">
      <alignment horizontal="left" indent="1"/>
    </xf>
    <xf numFmtId="41" fontId="1" fillId="2" borderId="0" xfId="0" applyNumberFormat="1" applyFont="1" applyFill="1" applyAlignment="1">
      <alignment vertical="center"/>
    </xf>
    <xf numFmtId="1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center" vertical="center"/>
    </xf>
    <xf numFmtId="41" fontId="1" fillId="0" borderId="1" xfId="0" applyNumberFormat="1" applyFont="1" applyBorder="1" applyAlignment="1">
      <alignment vertical="center"/>
    </xf>
    <xf numFmtId="41" fontId="1" fillId="0" borderId="1" xfId="0" applyNumberFormat="1" applyFont="1" applyBorder="1"/>
    <xf numFmtId="0" fontId="1" fillId="0" borderId="16" xfId="0" applyFont="1" applyBorder="1" applyAlignment="1">
      <alignment horizontal="left" indent="1"/>
    </xf>
    <xf numFmtId="0" fontId="1" fillId="0" borderId="16" xfId="0" applyFont="1" applyBorder="1" applyAlignment="1">
      <alignment horizontal="center" vertical="center"/>
    </xf>
    <xf numFmtId="41" fontId="1" fillId="0" borderId="16" xfId="0" applyNumberFormat="1" applyFont="1" applyBorder="1" applyAlignment="1">
      <alignment vertical="center"/>
    </xf>
    <xf numFmtId="41" fontId="2" fillId="0" borderId="17" xfId="0" applyNumberFormat="1" applyFont="1" applyBorder="1" applyAlignment="1">
      <alignment vertical="center"/>
    </xf>
    <xf numFmtId="41" fontId="2" fillId="0" borderId="10" xfId="0" applyNumberFormat="1" applyFont="1" applyBorder="1" applyAlignment="1">
      <alignment vertical="center"/>
    </xf>
    <xf numFmtId="41" fontId="2" fillId="3" borderId="13" xfId="0" applyNumberFormat="1" applyFont="1" applyFill="1" applyBorder="1" applyAlignment="1">
      <alignment vertical="center"/>
    </xf>
    <xf numFmtId="41" fontId="2" fillId="3" borderId="12" xfId="0" applyNumberFormat="1" applyFont="1" applyFill="1" applyBorder="1"/>
    <xf numFmtId="41" fontId="2" fillId="3" borderId="12" xfId="0" applyNumberFormat="1" applyFont="1" applyFill="1" applyBorder="1" applyAlignment="1">
      <alignment vertical="center"/>
    </xf>
    <xf numFmtId="41" fontId="2" fillId="3" borderId="31" xfId="0" applyNumberFormat="1" applyFont="1" applyFill="1" applyBorder="1" applyAlignment="1">
      <alignment vertical="center"/>
    </xf>
    <xf numFmtId="1" fontId="5" fillId="0" borderId="0" xfId="0" applyNumberFormat="1" applyFont="1" applyAlignment="1">
      <alignment horizontal="left"/>
    </xf>
    <xf numFmtId="41" fontId="2" fillId="5" borderId="30" xfId="0" applyNumberFormat="1" applyFont="1" applyFill="1" applyBorder="1" applyAlignment="1">
      <alignment vertical="center"/>
    </xf>
    <xf numFmtId="41" fontId="2" fillId="5" borderId="31" xfId="0" applyNumberFormat="1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41" fontId="1" fillId="0" borderId="14" xfId="0" applyNumberFormat="1" applyFont="1" applyBorder="1" applyAlignment="1">
      <alignment vertical="center"/>
    </xf>
    <xf numFmtId="41" fontId="2" fillId="0" borderId="15" xfId="0" applyNumberFormat="1" applyFont="1" applyBorder="1" applyAlignment="1">
      <alignment vertical="center"/>
    </xf>
    <xf numFmtId="0" fontId="1" fillId="0" borderId="14" xfId="0" applyFont="1" applyBorder="1" applyAlignment="1">
      <alignment horizontal="left" indent="1"/>
    </xf>
    <xf numFmtId="0" fontId="7" fillId="4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41" fontId="7" fillId="4" borderId="30" xfId="0" applyNumberFormat="1" applyFont="1" applyFill="1" applyBorder="1" applyAlignment="1">
      <alignment horizontal="center" vertical="center"/>
    </xf>
    <xf numFmtId="41" fontId="7" fillId="4" borderId="31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1" fontId="1" fillId="2" borderId="20" xfId="0" applyNumberFormat="1" applyFont="1" applyFill="1" applyBorder="1" applyAlignment="1">
      <alignment horizontal="left" vertical="center"/>
    </xf>
    <xf numFmtId="41" fontId="2" fillId="2" borderId="22" xfId="0" applyNumberFormat="1" applyFont="1" applyFill="1" applyBorder="1" applyAlignment="1">
      <alignment vertical="center"/>
    </xf>
    <xf numFmtId="41" fontId="2" fillId="3" borderId="30" xfId="0" applyNumberFormat="1" applyFont="1" applyFill="1" applyBorder="1" applyAlignment="1">
      <alignment vertical="center"/>
    </xf>
    <xf numFmtId="1" fontId="7" fillId="4" borderId="29" xfId="0" applyNumberFormat="1" applyFont="1" applyFill="1" applyBorder="1" applyAlignment="1">
      <alignment horizontal="center" vertical="center" wrapText="1"/>
    </xf>
    <xf numFmtId="41" fontId="7" fillId="4" borderId="32" xfId="0" applyNumberFormat="1" applyFont="1" applyFill="1" applyBorder="1" applyAlignment="1">
      <alignment horizontal="center" vertical="center"/>
    </xf>
    <xf numFmtId="41" fontId="1" fillId="2" borderId="33" xfId="0" applyNumberFormat="1" applyFont="1" applyFill="1" applyBorder="1" applyAlignment="1">
      <alignment vertical="center"/>
    </xf>
    <xf numFmtId="41" fontId="2" fillId="3" borderId="32" xfId="0" applyNumberFormat="1" applyFont="1" applyFill="1" applyBorder="1" applyAlignment="1">
      <alignment vertical="center"/>
    </xf>
    <xf numFmtId="0" fontId="7" fillId="4" borderId="3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1" fontId="4" fillId="0" borderId="0" xfId="0" applyNumberFormat="1" applyFont="1"/>
    <xf numFmtId="41" fontId="2" fillId="3" borderId="18" xfId="0" applyNumberFormat="1" applyFont="1" applyFill="1" applyBorder="1"/>
    <xf numFmtId="41" fontId="2" fillId="0" borderId="1" xfId="0" applyNumberFormat="1" applyFont="1" applyBorder="1" applyAlignment="1">
      <alignment vertical="center"/>
    </xf>
    <xf numFmtId="1" fontId="8" fillId="0" borderId="7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left" indent="1"/>
    </xf>
    <xf numFmtId="1" fontId="2" fillId="0" borderId="26" xfId="0" applyNumberFormat="1" applyFont="1" applyBorder="1" applyAlignment="1">
      <alignment horizontal="left" indent="1"/>
    </xf>
    <xf numFmtId="1" fontId="2" fillId="0" borderId="27" xfId="0" applyNumberFormat="1" applyFont="1" applyBorder="1" applyAlignment="1">
      <alignment horizontal="left" inden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1" fontId="2" fillId="0" borderId="19" xfId="0" applyNumberFormat="1" applyFont="1" applyBorder="1" applyAlignment="1">
      <alignment horizontal="left" vertical="center" indent="1"/>
    </xf>
    <xf numFmtId="1" fontId="2" fillId="0" borderId="20" xfId="0" applyNumberFormat="1" applyFont="1" applyBorder="1" applyAlignment="1">
      <alignment horizontal="left" vertical="center" indent="1"/>
    </xf>
    <xf numFmtId="1" fontId="2" fillId="0" borderId="21" xfId="0" applyNumberFormat="1" applyFont="1" applyBorder="1" applyAlignment="1">
      <alignment horizontal="left" vertical="center" indent="1"/>
    </xf>
    <xf numFmtId="0" fontId="2" fillId="3" borderId="34" xfId="0" applyFont="1" applyFill="1" applyBorder="1" applyAlignment="1">
      <alignment horizontal="left" indent="1"/>
    </xf>
    <xf numFmtId="0" fontId="2" fillId="3" borderId="0" xfId="0" applyFont="1" applyFill="1" applyAlignment="1">
      <alignment horizontal="left" indent="1"/>
    </xf>
    <xf numFmtId="0" fontId="2" fillId="3" borderId="33" xfId="0" applyFont="1" applyFill="1" applyBorder="1" applyAlignment="1">
      <alignment horizontal="left" indent="1"/>
    </xf>
    <xf numFmtId="0" fontId="2" fillId="3" borderId="23" xfId="0" applyFont="1" applyFill="1" applyBorder="1" applyAlignment="1">
      <alignment horizontal="left" indent="1"/>
    </xf>
    <xf numFmtId="0" fontId="2" fillId="3" borderId="24" xfId="0" applyFont="1" applyFill="1" applyBorder="1" applyAlignment="1">
      <alignment horizontal="left" indent="1"/>
    </xf>
    <xf numFmtId="0" fontId="2" fillId="3" borderId="25" xfId="0" applyFont="1" applyFill="1" applyBorder="1" applyAlignment="1">
      <alignment horizontal="left" indent="1"/>
    </xf>
    <xf numFmtId="1" fontId="2" fillId="0" borderId="9" xfId="0" applyNumberFormat="1" applyFont="1" applyBorder="1" applyAlignment="1">
      <alignment horizontal="left" indent="1"/>
    </xf>
    <xf numFmtId="1" fontId="2" fillId="0" borderId="2" xfId="0" applyNumberFormat="1" applyFont="1" applyBorder="1" applyAlignment="1">
      <alignment horizontal="left" indent="1"/>
    </xf>
    <xf numFmtId="1" fontId="2" fillId="0" borderId="3" xfId="0" applyNumberFormat="1" applyFont="1" applyBorder="1" applyAlignment="1">
      <alignment horizontal="left" indent="1"/>
    </xf>
    <xf numFmtId="1" fontId="2" fillId="5" borderId="29" xfId="0" applyNumberFormat="1" applyFont="1" applyFill="1" applyBorder="1" applyAlignment="1">
      <alignment horizontal="left" vertical="center"/>
    </xf>
    <xf numFmtId="1" fontId="2" fillId="5" borderId="30" xfId="0" applyNumberFormat="1" applyFont="1" applyFill="1" applyBorder="1" applyAlignment="1">
      <alignment horizontal="left" vertical="center"/>
    </xf>
    <xf numFmtId="1" fontId="4" fillId="0" borderId="0" xfId="0" applyNumberFormat="1" applyFont="1" applyAlignment="1">
      <alignment horizontal="left"/>
    </xf>
    <xf numFmtId="1" fontId="2" fillId="3" borderId="11" xfId="0" applyNumberFormat="1" applyFont="1" applyFill="1" applyBorder="1" applyAlignment="1">
      <alignment horizontal="left" indent="1"/>
    </xf>
    <xf numFmtId="1" fontId="2" fillId="3" borderId="12" xfId="0" applyNumberFormat="1" applyFont="1" applyFill="1" applyBorder="1" applyAlignment="1">
      <alignment horizontal="left" indent="1"/>
    </xf>
    <xf numFmtId="1" fontId="2" fillId="3" borderId="29" xfId="0" applyNumberFormat="1" applyFont="1" applyFill="1" applyBorder="1" applyAlignment="1">
      <alignment horizontal="center" vertical="center"/>
    </xf>
    <xf numFmtId="1" fontId="2" fillId="3" borderId="30" xfId="0" applyNumberFormat="1" applyFont="1" applyFill="1" applyBorder="1" applyAlignment="1">
      <alignment horizontal="center" vertical="center"/>
    </xf>
    <xf numFmtId="1" fontId="2" fillId="3" borderId="31" xfId="0" applyNumberFormat="1" applyFont="1" applyFill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8" xfId="0" applyNumberFormat="1" applyFont="1" applyBorder="1" applyAlignment="1">
      <alignment horizont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166077</xdr:colOff>
      <xdr:row>2</xdr:row>
      <xdr:rowOff>39964</xdr:rowOff>
    </xdr:from>
    <xdr:to>
      <xdr:col>2</xdr:col>
      <xdr:colOff>1244600</xdr:colOff>
      <xdr:row>6</xdr:row>
      <xdr:rowOff>19448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622" y="247782"/>
          <a:ext cx="2891160" cy="810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56939</xdr:colOff>
      <xdr:row>6</xdr:row>
      <xdr:rowOff>22748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11D32E-FE68-5101-A5C1-B29C2A5C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718" y="297265"/>
          <a:ext cx="2893507" cy="777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sheetPr>
    <pageSetUpPr fitToPage="1"/>
  </sheetPr>
  <dimension ref="B1:J44"/>
  <sheetViews>
    <sheetView showGridLines="0" tabSelected="1" zoomScale="110" zoomScaleNormal="110" workbookViewId="0">
      <selection activeCell="D14" sqref="D14"/>
    </sheetView>
  </sheetViews>
  <sheetFormatPr baseColWidth="10" defaultRowHeight="15" x14ac:dyDescent="0.2"/>
  <cols>
    <col min="1" max="1" width="1.83203125" style="1" customWidth="1"/>
    <col min="2" max="2" width="23.83203125" style="4" customWidth="1"/>
    <col min="3" max="3" width="47.83203125" style="1" customWidth="1"/>
    <col min="4" max="4" width="24.5" style="1" customWidth="1"/>
    <col min="5" max="5" width="12.83203125" style="2" customWidth="1"/>
    <col min="6" max="10" width="17.83203125" style="5" customWidth="1"/>
    <col min="11" max="16384" width="10.83203125" style="1"/>
  </cols>
  <sheetData>
    <row r="1" spans="2:10" ht="8" customHeight="1" thickBot="1" x14ac:dyDescent="0.25"/>
    <row r="2" spans="2:10" ht="8" customHeight="1" x14ac:dyDescent="0.2">
      <c r="B2" s="52"/>
      <c r="C2" s="53"/>
      <c r="D2" s="53"/>
      <c r="E2" s="53"/>
      <c r="F2" s="53"/>
      <c r="G2" s="53"/>
      <c r="H2" s="53"/>
      <c r="I2" s="53"/>
      <c r="J2" s="54"/>
    </row>
    <row r="3" spans="2:10" ht="16" customHeight="1" x14ac:dyDescent="0.2">
      <c r="B3" s="55" t="s">
        <v>0</v>
      </c>
      <c r="C3" s="56"/>
      <c r="D3" s="56"/>
      <c r="E3" s="56"/>
      <c r="F3" s="56"/>
      <c r="G3" s="56"/>
      <c r="H3" s="56"/>
      <c r="I3" s="56"/>
      <c r="J3" s="57"/>
    </row>
    <row r="4" spans="2:10" ht="16" customHeight="1" x14ac:dyDescent="0.2">
      <c r="B4" s="55" t="s">
        <v>1</v>
      </c>
      <c r="C4" s="56"/>
      <c r="D4" s="56"/>
      <c r="E4" s="56"/>
      <c r="F4" s="56"/>
      <c r="G4" s="56"/>
      <c r="H4" s="56"/>
      <c r="I4" s="56"/>
      <c r="J4" s="57"/>
    </row>
    <row r="5" spans="2:10" ht="16" customHeight="1" x14ac:dyDescent="0.2">
      <c r="B5" s="55" t="s">
        <v>2</v>
      </c>
      <c r="C5" s="56"/>
      <c r="D5" s="56"/>
      <c r="E5" s="56"/>
      <c r="F5" s="56"/>
      <c r="G5" s="56"/>
      <c r="H5" s="56"/>
      <c r="I5" s="56"/>
      <c r="J5" s="57"/>
    </row>
    <row r="6" spans="2:10" ht="16" customHeight="1" x14ac:dyDescent="0.2">
      <c r="B6" s="55" t="s">
        <v>3</v>
      </c>
      <c r="C6" s="56"/>
      <c r="D6" s="56"/>
      <c r="E6" s="56"/>
      <c r="F6" s="56"/>
      <c r="G6" s="56"/>
      <c r="H6" s="56"/>
      <c r="I6" s="56"/>
      <c r="J6" s="57"/>
    </row>
    <row r="7" spans="2:10" x14ac:dyDescent="0.2">
      <c r="B7" s="58" t="s">
        <v>165</v>
      </c>
      <c r="C7" s="59"/>
      <c r="D7" s="59"/>
      <c r="E7" s="59"/>
      <c r="F7" s="59"/>
      <c r="G7" s="59"/>
      <c r="H7" s="59"/>
      <c r="I7" s="59"/>
      <c r="J7" s="60"/>
    </row>
    <row r="8" spans="2:10" x14ac:dyDescent="0.2">
      <c r="B8" s="6"/>
      <c r="J8" s="7"/>
    </row>
    <row r="9" spans="2:10" ht="19" x14ac:dyDescent="0.25">
      <c r="B9" s="49" t="s">
        <v>164</v>
      </c>
      <c r="C9" s="50"/>
      <c r="D9" s="50"/>
      <c r="E9" s="50"/>
      <c r="F9" s="50"/>
      <c r="G9" s="50"/>
      <c r="H9" s="50"/>
      <c r="I9" s="50"/>
      <c r="J9" s="51"/>
    </row>
    <row r="10" spans="2:10" x14ac:dyDescent="0.2">
      <c r="B10" s="6"/>
      <c r="J10" s="7"/>
    </row>
    <row r="11" spans="2:10" ht="27" customHeight="1" thickBot="1" x14ac:dyDescent="0.25">
      <c r="B11" s="64" t="s">
        <v>15</v>
      </c>
      <c r="C11" s="65"/>
      <c r="D11" s="65"/>
      <c r="E11" s="65"/>
      <c r="F11" s="65"/>
      <c r="G11" s="65"/>
      <c r="H11" s="65"/>
      <c r="I11" s="65"/>
      <c r="J11" s="66"/>
    </row>
    <row r="12" spans="2:10" s="3" customFormat="1" ht="27" customHeight="1" thickBot="1" x14ac:dyDescent="0.25">
      <c r="B12" s="32" t="s">
        <v>4</v>
      </c>
      <c r="C12" s="33" t="s">
        <v>113</v>
      </c>
      <c r="D12" s="33" t="s">
        <v>114</v>
      </c>
      <c r="E12" s="33" t="s">
        <v>115</v>
      </c>
      <c r="F12" s="34" t="s">
        <v>6</v>
      </c>
      <c r="G12" s="34" t="s">
        <v>7</v>
      </c>
      <c r="H12" s="34" t="s">
        <v>8</v>
      </c>
      <c r="I12" s="34" t="s">
        <v>9</v>
      </c>
      <c r="J12" s="35" t="s">
        <v>10</v>
      </c>
    </row>
    <row r="13" spans="2:10" x14ac:dyDescent="0.2">
      <c r="B13" s="67" t="s">
        <v>57</v>
      </c>
      <c r="C13" s="31" t="s">
        <v>135</v>
      </c>
      <c r="D13" s="31" t="s">
        <v>140</v>
      </c>
      <c r="E13" s="28" t="s">
        <v>116</v>
      </c>
      <c r="F13" s="29">
        <v>1055719.07</v>
      </c>
      <c r="G13" s="29">
        <v>1437383.39</v>
      </c>
      <c r="H13" s="29">
        <v>1766778.9</v>
      </c>
      <c r="I13" s="29">
        <v>1486127.04</v>
      </c>
      <c r="J13" s="30">
        <f>+SUM(F13:I13)</f>
        <v>5746008.3999999994</v>
      </c>
    </row>
    <row r="14" spans="2:10" x14ac:dyDescent="0.2">
      <c r="B14" s="67"/>
      <c r="C14" s="12" t="s">
        <v>135</v>
      </c>
      <c r="D14" s="12" t="s">
        <v>141</v>
      </c>
      <c r="E14" s="13" t="s">
        <v>117</v>
      </c>
      <c r="F14" s="14">
        <v>4992721</v>
      </c>
      <c r="G14" s="14">
        <v>4695652.07</v>
      </c>
      <c r="H14" s="14">
        <v>5837575.4000000004</v>
      </c>
      <c r="I14" s="15">
        <v>4898820.5999999996</v>
      </c>
      <c r="J14" s="20">
        <f>+SUM(F14:I14)</f>
        <v>20424769.07</v>
      </c>
    </row>
    <row r="15" spans="2:10" x14ac:dyDescent="0.2">
      <c r="B15" s="67"/>
      <c r="C15" s="12" t="s">
        <v>135</v>
      </c>
      <c r="D15" s="12" t="s">
        <v>142</v>
      </c>
      <c r="E15" s="13" t="s">
        <v>118</v>
      </c>
      <c r="F15" s="14">
        <v>431483.8</v>
      </c>
      <c r="G15" s="14">
        <v>309168.98</v>
      </c>
      <c r="H15" s="14">
        <v>339925.72</v>
      </c>
      <c r="I15" s="15">
        <v>353151.33</v>
      </c>
      <c r="J15" s="20">
        <f>+SUM(F15:I15)</f>
        <v>1433729.83</v>
      </c>
    </row>
    <row r="16" spans="2:10" x14ac:dyDescent="0.2">
      <c r="B16" s="67"/>
      <c r="C16" s="12" t="s">
        <v>136</v>
      </c>
      <c r="D16" s="12" t="s">
        <v>143</v>
      </c>
      <c r="E16" s="13" t="s">
        <v>119</v>
      </c>
      <c r="F16" s="14">
        <v>0</v>
      </c>
      <c r="G16" s="14">
        <v>0</v>
      </c>
      <c r="H16" s="14">
        <v>0</v>
      </c>
      <c r="I16" s="14">
        <v>0</v>
      </c>
      <c r="J16" s="20">
        <f t="shared" ref="J16:J22" si="0">+SUM(F16:I16)</f>
        <v>0</v>
      </c>
    </row>
    <row r="17" spans="2:10" x14ac:dyDescent="0.2">
      <c r="B17" s="67"/>
      <c r="C17" s="12" t="s">
        <v>136</v>
      </c>
      <c r="D17" s="12" t="s">
        <v>143</v>
      </c>
      <c r="E17" s="13" t="s">
        <v>120</v>
      </c>
      <c r="F17" s="14">
        <v>0</v>
      </c>
      <c r="G17" s="14">
        <v>0</v>
      </c>
      <c r="H17" s="14">
        <v>0</v>
      </c>
      <c r="I17" s="14">
        <v>0</v>
      </c>
      <c r="J17" s="20">
        <f t="shared" si="0"/>
        <v>0</v>
      </c>
    </row>
    <row r="18" spans="2:10" x14ac:dyDescent="0.2">
      <c r="B18" s="67"/>
      <c r="C18" s="12" t="s">
        <v>137</v>
      </c>
      <c r="D18" s="12" t="s">
        <v>144</v>
      </c>
      <c r="E18" s="13" t="s">
        <v>121</v>
      </c>
      <c r="F18" s="14">
        <v>0</v>
      </c>
      <c r="G18" s="14">
        <v>0</v>
      </c>
      <c r="H18" s="14">
        <v>0</v>
      </c>
      <c r="I18" s="14">
        <v>0</v>
      </c>
      <c r="J18" s="20">
        <f t="shared" si="0"/>
        <v>0</v>
      </c>
    </row>
    <row r="19" spans="2:10" x14ac:dyDescent="0.2">
      <c r="B19" s="67"/>
      <c r="C19" s="12" t="s">
        <v>138</v>
      </c>
      <c r="D19" s="12" t="s">
        <v>145</v>
      </c>
      <c r="E19" s="13" t="s">
        <v>122</v>
      </c>
      <c r="F19" s="14">
        <v>0</v>
      </c>
      <c r="G19" s="14">
        <v>0</v>
      </c>
      <c r="H19" s="14">
        <v>0</v>
      </c>
      <c r="I19" s="14">
        <v>0</v>
      </c>
      <c r="J19" s="20">
        <f t="shared" si="0"/>
        <v>0</v>
      </c>
    </row>
    <row r="20" spans="2:10" x14ac:dyDescent="0.2">
      <c r="B20" s="67"/>
      <c r="C20" s="12" t="s">
        <v>139</v>
      </c>
      <c r="D20" s="12" t="s">
        <v>146</v>
      </c>
      <c r="E20" s="13">
        <v>5160</v>
      </c>
      <c r="F20" s="14">
        <v>147879.70000000001</v>
      </c>
      <c r="G20" s="14">
        <v>148666.04</v>
      </c>
      <c r="H20" s="14">
        <v>217979.22</v>
      </c>
      <c r="I20" s="14">
        <v>256762.3</v>
      </c>
      <c r="J20" s="20">
        <f t="shared" si="0"/>
        <v>771287.26</v>
      </c>
    </row>
    <row r="21" spans="2:10" x14ac:dyDescent="0.2">
      <c r="B21" s="67"/>
      <c r="C21" s="12" t="s">
        <v>139</v>
      </c>
      <c r="D21" s="12" t="s">
        <v>147</v>
      </c>
      <c r="E21" s="13" t="s">
        <v>123</v>
      </c>
      <c r="F21" s="14">
        <v>536643.09</v>
      </c>
      <c r="G21" s="14">
        <v>417052.68</v>
      </c>
      <c r="H21" s="14">
        <v>462550.4</v>
      </c>
      <c r="I21" s="14">
        <v>410193.19</v>
      </c>
      <c r="J21" s="48">
        <f t="shared" si="0"/>
        <v>1826439.3599999999</v>
      </c>
    </row>
    <row r="22" spans="2:10" x14ac:dyDescent="0.2">
      <c r="B22" s="67"/>
      <c r="C22" s="12" t="s">
        <v>163</v>
      </c>
      <c r="D22" s="12" t="s">
        <v>163</v>
      </c>
      <c r="E22" s="13" t="s">
        <v>153</v>
      </c>
      <c r="F22" s="14">
        <v>0</v>
      </c>
      <c r="G22" s="14">
        <v>0</v>
      </c>
      <c r="H22" s="14">
        <v>0</v>
      </c>
      <c r="I22" s="14">
        <v>16367.64</v>
      </c>
      <c r="J22" s="48">
        <f t="shared" si="0"/>
        <v>16367.64</v>
      </c>
    </row>
    <row r="23" spans="2:10" ht="16" thickBot="1" x14ac:dyDescent="0.25">
      <c r="B23" s="67"/>
      <c r="C23" s="71" t="s">
        <v>134</v>
      </c>
      <c r="D23" s="72"/>
      <c r="E23" s="73"/>
      <c r="F23" s="47">
        <f>SUM(F13:F22)</f>
        <v>7164446.6600000001</v>
      </c>
      <c r="G23" s="47">
        <f t="shared" ref="G23:J23" si="1">SUM(G13:G22)</f>
        <v>7007923.1599999992</v>
      </c>
      <c r="H23" s="47">
        <f t="shared" si="1"/>
        <v>8624809.6400000006</v>
      </c>
      <c r="I23" s="47">
        <f t="shared" si="1"/>
        <v>7421422.0999999996</v>
      </c>
      <c r="J23" s="47">
        <f t="shared" si="1"/>
        <v>30218601.559999999</v>
      </c>
    </row>
    <row r="24" spans="2:10" x14ac:dyDescent="0.2">
      <c r="B24" s="68" t="s">
        <v>75</v>
      </c>
      <c r="C24" s="16" t="s">
        <v>160</v>
      </c>
      <c r="D24" s="16" t="s">
        <v>148</v>
      </c>
      <c r="E24" s="17" t="s">
        <v>125</v>
      </c>
      <c r="F24" s="18">
        <v>3792830</v>
      </c>
      <c r="G24" s="18">
        <v>2688436</v>
      </c>
      <c r="H24" s="18">
        <v>2282508</v>
      </c>
      <c r="I24" s="18">
        <v>2651597</v>
      </c>
      <c r="J24" s="19">
        <f>+SUM(F24:I24)</f>
        <v>11415371</v>
      </c>
    </row>
    <row r="25" spans="2:10" x14ac:dyDescent="0.2">
      <c r="B25" s="69"/>
      <c r="C25" s="12" t="s">
        <v>161</v>
      </c>
      <c r="D25" s="12" t="s">
        <v>149</v>
      </c>
      <c r="E25" s="13" t="s">
        <v>126</v>
      </c>
      <c r="F25" s="14">
        <v>178153</v>
      </c>
      <c r="G25" s="14">
        <v>166536</v>
      </c>
      <c r="H25" s="14">
        <v>189713</v>
      </c>
      <c r="I25" s="14">
        <v>384922</v>
      </c>
      <c r="J25" s="20">
        <f t="shared" ref="J25:J28" si="2">+SUM(F25:I25)</f>
        <v>919324</v>
      </c>
    </row>
    <row r="26" spans="2:10" x14ac:dyDescent="0.2">
      <c r="B26" s="69"/>
      <c r="C26" s="12" t="s">
        <v>160</v>
      </c>
      <c r="D26" s="12" t="s">
        <v>150</v>
      </c>
      <c r="E26" s="13" t="s">
        <v>127</v>
      </c>
      <c r="F26" s="14">
        <v>818034</v>
      </c>
      <c r="G26" s="14">
        <v>455706</v>
      </c>
      <c r="H26" s="14">
        <v>570291</v>
      </c>
      <c r="I26" s="14">
        <v>561848</v>
      </c>
      <c r="J26" s="20">
        <f t="shared" si="2"/>
        <v>2405879</v>
      </c>
    </row>
    <row r="27" spans="2:10" x14ac:dyDescent="0.2">
      <c r="B27" s="69"/>
      <c r="C27" s="12" t="s">
        <v>160</v>
      </c>
      <c r="D27" s="12" t="s">
        <v>151</v>
      </c>
      <c r="E27" s="13" t="s">
        <v>128</v>
      </c>
      <c r="F27" s="14">
        <v>1424275</v>
      </c>
      <c r="G27" s="14">
        <v>1332308</v>
      </c>
      <c r="H27" s="14">
        <v>1207312</v>
      </c>
      <c r="I27" s="14"/>
      <c r="J27" s="20">
        <f t="shared" si="2"/>
        <v>3963895</v>
      </c>
    </row>
    <row r="28" spans="2:10" x14ac:dyDescent="0.2">
      <c r="B28" s="69"/>
      <c r="C28" s="12" t="s">
        <v>162</v>
      </c>
      <c r="D28" s="12" t="s">
        <v>152</v>
      </c>
      <c r="E28" s="13"/>
      <c r="F28" s="14">
        <v>76937.56</v>
      </c>
      <c r="G28" s="14">
        <v>107458.98</v>
      </c>
      <c r="H28" s="14">
        <v>91714.31</v>
      </c>
      <c r="I28" s="14">
        <v>207611.6</v>
      </c>
      <c r="J28" s="20">
        <f t="shared" si="2"/>
        <v>483722.44999999995</v>
      </c>
    </row>
    <row r="29" spans="2:10" ht="17" customHeight="1" thickBot="1" x14ac:dyDescent="0.25">
      <c r="B29" s="70"/>
      <c r="C29" s="74" t="s">
        <v>124</v>
      </c>
      <c r="D29" s="75"/>
      <c r="E29" s="76"/>
      <c r="F29" s="22">
        <f>SUM(F24:F28)</f>
        <v>6290229.5599999996</v>
      </c>
      <c r="G29" s="22">
        <f>SUM(G24:G28)</f>
        <v>4750444.9800000004</v>
      </c>
      <c r="H29" s="22">
        <f>SUM(H24:H28)</f>
        <v>4341538.3099999996</v>
      </c>
      <c r="I29" s="22">
        <f>SUM(I24:I28)</f>
        <v>3805978.6</v>
      </c>
      <c r="J29" s="21">
        <f>SUM(J24:J28)</f>
        <v>19188191.449999999</v>
      </c>
    </row>
    <row r="30" spans="2:10" x14ac:dyDescent="0.2">
      <c r="B30" s="77" t="s">
        <v>98</v>
      </c>
      <c r="C30" s="78"/>
      <c r="D30" s="79"/>
      <c r="E30" s="28" t="s">
        <v>153</v>
      </c>
      <c r="F30" s="29">
        <v>530865.8899999999</v>
      </c>
      <c r="G30" s="29">
        <v>686648.16</v>
      </c>
      <c r="H30" s="29">
        <v>616248.35000000009</v>
      </c>
      <c r="I30" s="29">
        <v>691653.13</v>
      </c>
      <c r="J30" s="30">
        <f>+SUM(F30:I30)</f>
        <v>2525415.5299999998</v>
      </c>
    </row>
    <row r="31" spans="2:10" x14ac:dyDescent="0.2">
      <c r="B31" s="61" t="s">
        <v>48</v>
      </c>
      <c r="C31" s="62"/>
      <c r="D31" s="63"/>
      <c r="E31" s="13" t="s">
        <v>153</v>
      </c>
      <c r="F31" s="29">
        <v>419846.52</v>
      </c>
      <c r="G31" s="29">
        <v>615979.95000000007</v>
      </c>
      <c r="H31" s="29">
        <v>710095.07000000007</v>
      </c>
      <c r="I31" s="29">
        <v>560432.03000000014</v>
      </c>
      <c r="J31" s="20">
        <f t="shared" ref="J31:J37" si="3">+SUM(F31:I31)</f>
        <v>2306353.5700000003</v>
      </c>
    </row>
    <row r="32" spans="2:10" x14ac:dyDescent="0.2">
      <c r="B32" s="61" t="s">
        <v>74</v>
      </c>
      <c r="C32" s="62"/>
      <c r="D32" s="63"/>
      <c r="E32" s="13" t="s">
        <v>153</v>
      </c>
      <c r="F32" s="29">
        <v>378096.98</v>
      </c>
      <c r="G32" s="29">
        <v>545973.92999999993</v>
      </c>
      <c r="H32" s="29">
        <v>659032.95999999985</v>
      </c>
      <c r="I32" s="29">
        <v>423774.14999999997</v>
      </c>
      <c r="J32" s="20">
        <f t="shared" si="3"/>
        <v>2006878.0199999996</v>
      </c>
    </row>
    <row r="33" spans="2:10" x14ac:dyDescent="0.2">
      <c r="B33" s="61" t="s">
        <v>112</v>
      </c>
      <c r="C33" s="62"/>
      <c r="D33" s="63"/>
      <c r="E33" s="13" t="s">
        <v>153</v>
      </c>
      <c r="F33" s="29">
        <v>247386.91</v>
      </c>
      <c r="G33" s="29">
        <v>528651.74</v>
      </c>
      <c r="H33" s="29">
        <v>389544.87</v>
      </c>
      <c r="I33" s="29">
        <v>58822.899999999994</v>
      </c>
      <c r="J33" s="20">
        <f t="shared" si="3"/>
        <v>1224406.42</v>
      </c>
    </row>
    <row r="34" spans="2:10" x14ac:dyDescent="0.2">
      <c r="B34" s="61" t="s">
        <v>106</v>
      </c>
      <c r="C34" s="62"/>
      <c r="D34" s="63"/>
      <c r="E34" s="13" t="s">
        <v>153</v>
      </c>
      <c r="F34" s="29">
        <v>32755.609999999997</v>
      </c>
      <c r="G34" s="29">
        <v>73551.290000000008</v>
      </c>
      <c r="H34" s="29">
        <v>94845.03</v>
      </c>
      <c r="I34" s="29">
        <v>62029.820000000007</v>
      </c>
      <c r="J34" s="20">
        <f t="shared" si="3"/>
        <v>263181.75</v>
      </c>
    </row>
    <row r="35" spans="2:10" x14ac:dyDescent="0.2">
      <c r="B35" s="61" t="s">
        <v>14</v>
      </c>
      <c r="C35" s="62"/>
      <c r="D35" s="63"/>
      <c r="E35" s="13" t="s">
        <v>153</v>
      </c>
      <c r="F35" s="29">
        <v>57453.93</v>
      </c>
      <c r="G35" s="29">
        <v>52028</v>
      </c>
      <c r="H35" s="29">
        <v>62804.36</v>
      </c>
      <c r="I35" s="29">
        <v>18344.71</v>
      </c>
      <c r="J35" s="20">
        <f t="shared" si="3"/>
        <v>190630.99999999997</v>
      </c>
    </row>
    <row r="36" spans="2:10" x14ac:dyDescent="0.2">
      <c r="B36" s="61" t="s">
        <v>110</v>
      </c>
      <c r="C36" s="62"/>
      <c r="D36" s="63"/>
      <c r="E36" s="13" t="s">
        <v>153</v>
      </c>
      <c r="F36" s="29">
        <v>0</v>
      </c>
      <c r="G36" s="29">
        <v>7610.8600000000006</v>
      </c>
      <c r="H36" s="29">
        <v>16402.45</v>
      </c>
      <c r="I36" s="29">
        <v>2405</v>
      </c>
      <c r="J36" s="20">
        <f t="shared" si="3"/>
        <v>26418.31</v>
      </c>
    </row>
    <row r="37" spans="2:10" x14ac:dyDescent="0.2">
      <c r="B37" s="61" t="s">
        <v>51</v>
      </c>
      <c r="C37" s="62"/>
      <c r="D37" s="63"/>
      <c r="E37" s="13" t="s">
        <v>153</v>
      </c>
      <c r="F37" s="29">
        <v>0</v>
      </c>
      <c r="G37" s="29">
        <v>1280.9000000000001</v>
      </c>
      <c r="H37" s="29">
        <v>3756.67</v>
      </c>
      <c r="I37" s="29">
        <v>2108.6099999999997</v>
      </c>
      <c r="J37" s="20">
        <f t="shared" si="3"/>
        <v>7146.1799999999994</v>
      </c>
    </row>
    <row r="38" spans="2:10" ht="16" thickBot="1" x14ac:dyDescent="0.25">
      <c r="B38" s="83" t="s">
        <v>129</v>
      </c>
      <c r="C38" s="84"/>
      <c r="D38" s="84"/>
      <c r="E38" s="84"/>
      <c r="F38" s="23">
        <f>SUM(F30:F37)</f>
        <v>1666405.8399999999</v>
      </c>
      <c r="G38" s="23">
        <f>SUM(G30:G37)</f>
        <v>2511724.83</v>
      </c>
      <c r="H38" s="23">
        <f>SUM(H30:H37)</f>
        <v>2552729.7599999998</v>
      </c>
      <c r="I38" s="23">
        <f>SUM(I30:I37)</f>
        <v>1819570.35</v>
      </c>
      <c r="J38" s="21">
        <f>SUM(J30:J37)</f>
        <v>8550430.7799999993</v>
      </c>
    </row>
    <row r="39" spans="2:10" ht="26" customHeight="1" thickBot="1" x14ac:dyDescent="0.25">
      <c r="B39" s="80" t="s">
        <v>130</v>
      </c>
      <c r="C39" s="81"/>
      <c r="D39" s="81"/>
      <c r="E39" s="81"/>
      <c r="F39" s="26">
        <f>+F23+F29+F38</f>
        <v>15121082.059999999</v>
      </c>
      <c r="G39" s="26">
        <f>+G23+G29+G38</f>
        <v>14270092.970000001</v>
      </c>
      <c r="H39" s="26">
        <f>+H23+H29+H38</f>
        <v>15519077.709999999</v>
      </c>
      <c r="I39" s="26">
        <f>+I23+I29+I38</f>
        <v>13046971.049999999</v>
      </c>
      <c r="J39" s="27">
        <f>+J23+J29+J38</f>
        <v>57957223.789999999</v>
      </c>
    </row>
    <row r="40" spans="2:10" x14ac:dyDescent="0.2">
      <c r="B40" s="8"/>
    </row>
    <row r="41" spans="2:10" x14ac:dyDescent="0.2">
      <c r="B41" s="25" t="s">
        <v>131</v>
      </c>
    </row>
    <row r="42" spans="2:10" x14ac:dyDescent="0.2">
      <c r="B42" s="82" t="s">
        <v>154</v>
      </c>
      <c r="C42" s="82"/>
      <c r="D42" s="82"/>
      <c r="E42" s="82"/>
      <c r="F42" s="82"/>
      <c r="G42" s="82"/>
      <c r="H42" s="82"/>
      <c r="I42" s="82"/>
      <c r="J42" s="82"/>
    </row>
    <row r="43" spans="2:10" x14ac:dyDescent="0.2">
      <c r="B43" s="82" t="s">
        <v>132</v>
      </c>
      <c r="C43" s="82"/>
      <c r="D43" s="82"/>
      <c r="E43" s="82"/>
      <c r="F43" s="82"/>
      <c r="G43" s="82"/>
      <c r="H43" s="82"/>
      <c r="I43" s="82"/>
      <c r="J43" s="82"/>
    </row>
    <row r="44" spans="2:10" x14ac:dyDescent="0.2">
      <c r="B44" s="82" t="s">
        <v>133</v>
      </c>
      <c r="C44" s="82"/>
      <c r="D44" s="82"/>
      <c r="E44" s="82"/>
      <c r="F44" s="82"/>
      <c r="G44" s="82"/>
      <c r="H44" s="82"/>
      <c r="I44" s="82"/>
      <c r="J44" s="82"/>
    </row>
  </sheetData>
  <autoFilter ref="B12:J39" xr:uid="{3E79AA48-1EA8-A749-B22E-9DFEA107AD5A}"/>
  <mergeCells count="25">
    <mergeCell ref="B39:E39"/>
    <mergeCell ref="B42:J42"/>
    <mergeCell ref="B43:J43"/>
    <mergeCell ref="B44:J44"/>
    <mergeCell ref="B38:E38"/>
    <mergeCell ref="B35:D35"/>
    <mergeCell ref="B36:D36"/>
    <mergeCell ref="B37:D37"/>
    <mergeCell ref="B11:J11"/>
    <mergeCell ref="B13:B23"/>
    <mergeCell ref="B24:B29"/>
    <mergeCell ref="C23:E23"/>
    <mergeCell ref="C29:E29"/>
    <mergeCell ref="B30:D30"/>
    <mergeCell ref="B31:D31"/>
    <mergeCell ref="B32:D32"/>
    <mergeCell ref="B33:D33"/>
    <mergeCell ref="B34:D34"/>
    <mergeCell ref="B9:J9"/>
    <mergeCell ref="B2:J2"/>
    <mergeCell ref="B4:J4"/>
    <mergeCell ref="B5:J5"/>
    <mergeCell ref="B6:J6"/>
    <mergeCell ref="B7:J7"/>
    <mergeCell ref="B3:J3"/>
  </mergeCells>
  <pageMargins left="0.7" right="0.7" top="0.75" bottom="0.75" header="0.3" footer="0.3"/>
  <pageSetup paperSize="9" scale="42" orientation="portrait" horizontalDpi="0" verticalDpi="0"/>
  <ignoredErrors>
    <ignoredError sqref="J20" formulaRange="1"/>
    <ignoredError sqref="J29 J23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7CD9-012A-7542-9AB5-E7D065F38F70}">
  <dimension ref="B1:J108"/>
  <sheetViews>
    <sheetView showGridLines="0" topLeftCell="B1" zoomScale="140" zoomScaleNormal="140" workbookViewId="0">
      <pane ySplit="12" topLeftCell="A13" activePane="bottomLeft" state="frozen"/>
      <selection pane="bottomLeft" activeCell="D10" sqref="D10"/>
    </sheetView>
  </sheetViews>
  <sheetFormatPr baseColWidth="10" defaultRowHeight="15" x14ac:dyDescent="0.2"/>
  <cols>
    <col min="1" max="1" width="1.83203125" style="1" customWidth="1"/>
    <col min="2" max="2" width="14.83203125" style="10" customWidth="1"/>
    <col min="3" max="3" width="23.83203125" style="11" customWidth="1"/>
    <col min="4" max="4" width="30.83203125" style="11" customWidth="1"/>
    <col min="5" max="9" width="17.83203125" style="9" customWidth="1"/>
    <col min="10" max="16384" width="10.83203125" style="1"/>
  </cols>
  <sheetData>
    <row r="1" spans="2:9" ht="8" customHeight="1" thickBot="1" x14ac:dyDescent="0.25">
      <c r="B1" s="4"/>
      <c r="C1" s="1"/>
      <c r="D1" s="1"/>
      <c r="E1" s="5"/>
      <c r="F1" s="5"/>
      <c r="G1" s="5"/>
      <c r="H1" s="5"/>
      <c r="I1" s="5"/>
    </row>
    <row r="2" spans="2:9" ht="12" customHeight="1" x14ac:dyDescent="0.2">
      <c r="B2" s="52"/>
      <c r="C2" s="53"/>
      <c r="D2" s="53"/>
      <c r="E2" s="53"/>
      <c r="F2" s="53"/>
      <c r="G2" s="53"/>
      <c r="H2" s="53"/>
      <c r="I2" s="54"/>
    </row>
    <row r="3" spans="2:9" ht="16" customHeight="1" x14ac:dyDescent="0.2">
      <c r="B3" s="55" t="s">
        <v>0</v>
      </c>
      <c r="C3" s="56"/>
      <c r="D3" s="56"/>
      <c r="E3" s="56"/>
      <c r="F3" s="56"/>
      <c r="G3" s="56"/>
      <c r="H3" s="56"/>
      <c r="I3" s="57"/>
    </row>
    <row r="4" spans="2:9" ht="16" customHeight="1" x14ac:dyDescent="0.2">
      <c r="B4" s="55" t="s">
        <v>1</v>
      </c>
      <c r="C4" s="56"/>
      <c r="D4" s="56"/>
      <c r="E4" s="56"/>
      <c r="F4" s="56"/>
      <c r="G4" s="56"/>
      <c r="H4" s="56"/>
      <c r="I4" s="57"/>
    </row>
    <row r="5" spans="2:9" ht="16" customHeight="1" x14ac:dyDescent="0.2">
      <c r="B5" s="55" t="s">
        <v>2</v>
      </c>
      <c r="C5" s="56"/>
      <c r="D5" s="56"/>
      <c r="E5" s="56"/>
      <c r="F5" s="56"/>
      <c r="G5" s="56"/>
      <c r="H5" s="56"/>
      <c r="I5" s="57"/>
    </row>
    <row r="6" spans="2:9" ht="16" customHeight="1" x14ac:dyDescent="0.2">
      <c r="B6" s="55" t="s">
        <v>3</v>
      </c>
      <c r="C6" s="56"/>
      <c r="D6" s="56"/>
      <c r="E6" s="56"/>
      <c r="F6" s="56"/>
      <c r="G6" s="56"/>
      <c r="H6" s="56"/>
      <c r="I6" s="57"/>
    </row>
    <row r="7" spans="2:9" x14ac:dyDescent="0.2">
      <c r="B7" s="58" t="s">
        <v>165</v>
      </c>
      <c r="C7" s="59"/>
      <c r="D7" s="59"/>
      <c r="E7" s="59"/>
      <c r="F7" s="59"/>
      <c r="G7" s="59"/>
      <c r="H7" s="59"/>
      <c r="I7" s="60"/>
    </row>
    <row r="8" spans="2:9" x14ac:dyDescent="0.2">
      <c r="B8" s="6"/>
      <c r="C8" s="1"/>
      <c r="D8" s="1"/>
      <c r="E8" s="5"/>
      <c r="F8" s="5"/>
      <c r="G8" s="5"/>
      <c r="H8" s="5"/>
      <c r="I8" s="7"/>
    </row>
    <row r="9" spans="2:9" x14ac:dyDescent="0.2">
      <c r="B9" s="88" t="s">
        <v>159</v>
      </c>
      <c r="C9" s="89"/>
      <c r="D9" s="89"/>
      <c r="E9" s="89"/>
      <c r="F9" s="89"/>
      <c r="G9" s="89"/>
      <c r="H9" s="89"/>
      <c r="I9" s="90"/>
    </row>
    <row r="10" spans="2:9" x14ac:dyDescent="0.2">
      <c r="B10" s="6"/>
      <c r="C10" s="1"/>
      <c r="D10" s="1"/>
      <c r="E10" s="5"/>
      <c r="F10" s="5"/>
      <c r="G10" s="5"/>
      <c r="H10" s="5"/>
      <c r="I10" s="7"/>
    </row>
    <row r="11" spans="2:9" ht="27" customHeight="1" thickBot="1" x14ac:dyDescent="0.25">
      <c r="B11" s="64" t="s">
        <v>15</v>
      </c>
      <c r="C11" s="65"/>
      <c r="D11" s="65"/>
      <c r="E11" s="65"/>
      <c r="F11" s="65"/>
      <c r="G11" s="65"/>
      <c r="H11" s="65"/>
      <c r="I11" s="66"/>
    </row>
    <row r="12" spans="2:9" s="3" customFormat="1" ht="33" customHeight="1" thickBot="1" x14ac:dyDescent="0.25">
      <c r="B12" s="40" t="s">
        <v>16</v>
      </c>
      <c r="C12" s="33" t="s">
        <v>4</v>
      </c>
      <c r="D12" s="44" t="s">
        <v>5</v>
      </c>
      <c r="E12" s="41" t="s">
        <v>6</v>
      </c>
      <c r="F12" s="34" t="s">
        <v>7</v>
      </c>
      <c r="G12" s="34" t="s">
        <v>8</v>
      </c>
      <c r="H12" s="34" t="s">
        <v>9</v>
      </c>
      <c r="I12" s="35" t="s">
        <v>10</v>
      </c>
    </row>
    <row r="13" spans="2:9" x14ac:dyDescent="0.2">
      <c r="B13" s="37"/>
      <c r="C13" s="36" t="s">
        <v>14</v>
      </c>
      <c r="D13" s="45" t="s">
        <v>11</v>
      </c>
      <c r="E13" s="42">
        <v>21059.35</v>
      </c>
      <c r="F13" s="42">
        <v>13843.28</v>
      </c>
      <c r="G13" s="42">
        <v>31984.32</v>
      </c>
      <c r="H13" s="42">
        <v>152.72</v>
      </c>
      <c r="I13" s="38">
        <f>+SUM(E13:H13)</f>
        <v>67039.67</v>
      </c>
    </row>
    <row r="14" spans="2:9" x14ac:dyDescent="0.2">
      <c r="B14" s="37"/>
      <c r="C14" s="36" t="s">
        <v>14</v>
      </c>
      <c r="D14" s="45" t="s">
        <v>155</v>
      </c>
      <c r="E14" s="42">
        <v>0</v>
      </c>
      <c r="F14" s="42">
        <v>0</v>
      </c>
      <c r="G14" s="42">
        <v>0</v>
      </c>
      <c r="H14" s="42">
        <v>3230.14</v>
      </c>
      <c r="I14" s="38">
        <f t="shared" ref="I14:I77" si="0">+SUM(E14:H14)</f>
        <v>3230.14</v>
      </c>
    </row>
    <row r="15" spans="2:9" x14ac:dyDescent="0.2">
      <c r="B15" s="37"/>
      <c r="C15" s="36" t="s">
        <v>14</v>
      </c>
      <c r="D15" s="45" t="s">
        <v>12</v>
      </c>
      <c r="E15" s="42">
        <v>27949.58</v>
      </c>
      <c r="F15" s="42">
        <v>29444.719999999998</v>
      </c>
      <c r="G15" s="42">
        <v>30820.039999999997</v>
      </c>
      <c r="H15" s="42">
        <v>10271.19</v>
      </c>
      <c r="I15" s="38">
        <f t="shared" si="0"/>
        <v>98485.53</v>
      </c>
    </row>
    <row r="16" spans="2:9" x14ac:dyDescent="0.2">
      <c r="B16" s="37"/>
      <c r="C16" s="36" t="s">
        <v>14</v>
      </c>
      <c r="D16" s="45" t="s">
        <v>13</v>
      </c>
      <c r="E16" s="42">
        <v>8445</v>
      </c>
      <c r="F16" s="42">
        <v>8740</v>
      </c>
      <c r="G16" s="42">
        <v>0</v>
      </c>
      <c r="H16" s="42">
        <v>4690.66</v>
      </c>
      <c r="I16" s="38">
        <f t="shared" si="0"/>
        <v>21875.66</v>
      </c>
    </row>
    <row r="17" spans="2:9" x14ac:dyDescent="0.2">
      <c r="B17" s="37"/>
      <c r="C17" s="36" t="s">
        <v>47</v>
      </c>
      <c r="D17" s="45" t="s">
        <v>17</v>
      </c>
      <c r="E17" s="42">
        <v>399.48</v>
      </c>
      <c r="F17" s="42">
        <v>1879.92</v>
      </c>
      <c r="G17" s="42">
        <v>6872.8600000000006</v>
      </c>
      <c r="H17" s="42">
        <v>5584.14</v>
      </c>
      <c r="I17" s="38">
        <f t="shared" si="0"/>
        <v>14736.400000000001</v>
      </c>
    </row>
    <row r="18" spans="2:9" x14ac:dyDescent="0.2">
      <c r="B18" s="37"/>
      <c r="C18" s="36" t="s">
        <v>47</v>
      </c>
      <c r="D18" s="45" t="s">
        <v>18</v>
      </c>
      <c r="E18" s="42">
        <v>13575.289999999999</v>
      </c>
      <c r="F18" s="42">
        <v>18140.16</v>
      </c>
      <c r="G18" s="42">
        <v>9362.91</v>
      </c>
      <c r="H18" s="42">
        <v>11352.18</v>
      </c>
      <c r="I18" s="38">
        <f t="shared" si="0"/>
        <v>52430.54</v>
      </c>
    </row>
    <row r="19" spans="2:9" x14ac:dyDescent="0.2">
      <c r="B19" s="37"/>
      <c r="C19" s="36" t="s">
        <v>47</v>
      </c>
      <c r="D19" s="45" t="s">
        <v>19</v>
      </c>
      <c r="E19" s="42">
        <v>260.89</v>
      </c>
      <c r="F19" s="42">
        <v>452.86</v>
      </c>
      <c r="G19" s="42">
        <v>73.06</v>
      </c>
      <c r="H19" s="42">
        <v>6706.87</v>
      </c>
      <c r="I19" s="38">
        <f t="shared" si="0"/>
        <v>7493.68</v>
      </c>
    </row>
    <row r="20" spans="2:9" x14ac:dyDescent="0.2">
      <c r="B20" s="37"/>
      <c r="C20" s="36" t="s">
        <v>47</v>
      </c>
      <c r="D20" s="45" t="s">
        <v>20</v>
      </c>
      <c r="E20" s="42">
        <v>2108.1799999999998</v>
      </c>
      <c r="F20" s="42">
        <v>565.01</v>
      </c>
      <c r="G20" s="42">
        <v>2869.9500000000003</v>
      </c>
      <c r="H20" s="42">
        <v>1105.02</v>
      </c>
      <c r="I20" s="38">
        <f t="shared" si="0"/>
        <v>6648.16</v>
      </c>
    </row>
    <row r="21" spans="2:9" x14ac:dyDescent="0.2">
      <c r="B21" s="37"/>
      <c r="C21" s="36" t="s">
        <v>47</v>
      </c>
      <c r="D21" s="45" t="s">
        <v>21</v>
      </c>
      <c r="E21" s="42">
        <v>2041.71</v>
      </c>
      <c r="F21" s="42">
        <v>7557.57</v>
      </c>
      <c r="G21" s="42">
        <v>22451.599999999999</v>
      </c>
      <c r="H21" s="42">
        <v>11227.369999999999</v>
      </c>
      <c r="I21" s="38">
        <f t="shared" si="0"/>
        <v>43278.25</v>
      </c>
    </row>
    <row r="22" spans="2:9" x14ac:dyDescent="0.2">
      <c r="B22" s="37"/>
      <c r="C22" s="36" t="s">
        <v>47</v>
      </c>
      <c r="D22" s="45" t="s">
        <v>22</v>
      </c>
      <c r="E22" s="42">
        <v>14519.22</v>
      </c>
      <c r="F22" s="42">
        <v>10657.14</v>
      </c>
      <c r="G22" s="42">
        <v>32547.909999999996</v>
      </c>
      <c r="H22" s="42">
        <v>36613.179999999993</v>
      </c>
      <c r="I22" s="38">
        <f t="shared" si="0"/>
        <v>94337.449999999983</v>
      </c>
    </row>
    <row r="23" spans="2:9" x14ac:dyDescent="0.2">
      <c r="B23" s="37"/>
      <c r="C23" s="36" t="s">
        <v>47</v>
      </c>
      <c r="D23" s="45" t="s">
        <v>156</v>
      </c>
      <c r="E23" s="42">
        <v>0</v>
      </c>
      <c r="F23" s="42">
        <v>51.6</v>
      </c>
      <c r="G23" s="42">
        <v>0</v>
      </c>
      <c r="H23" s="42">
        <v>0</v>
      </c>
      <c r="I23" s="38">
        <f t="shared" si="0"/>
        <v>51.6</v>
      </c>
    </row>
    <row r="24" spans="2:9" x14ac:dyDescent="0.2">
      <c r="B24" s="37"/>
      <c r="C24" s="36" t="s">
        <v>47</v>
      </c>
      <c r="D24" s="45" t="s">
        <v>23</v>
      </c>
      <c r="E24" s="42">
        <v>6965.2199999999993</v>
      </c>
      <c r="F24" s="42">
        <v>7939.34</v>
      </c>
      <c r="G24" s="42">
        <v>9548.7800000000007</v>
      </c>
      <c r="H24" s="42">
        <v>4015.21</v>
      </c>
      <c r="I24" s="38">
        <f t="shared" si="0"/>
        <v>28468.55</v>
      </c>
    </row>
    <row r="25" spans="2:9" x14ac:dyDescent="0.2">
      <c r="B25" s="37"/>
      <c r="C25" s="36" t="s">
        <v>47</v>
      </c>
      <c r="D25" s="45" t="s">
        <v>24</v>
      </c>
      <c r="E25" s="42">
        <v>4458.74</v>
      </c>
      <c r="F25" s="42">
        <v>6388.93</v>
      </c>
      <c r="G25" s="42">
        <v>11590.429999999998</v>
      </c>
      <c r="H25" s="42">
        <v>10759.61</v>
      </c>
      <c r="I25" s="38">
        <f t="shared" si="0"/>
        <v>33197.71</v>
      </c>
    </row>
    <row r="26" spans="2:9" x14ac:dyDescent="0.2">
      <c r="B26" s="37"/>
      <c r="C26" s="36" t="s">
        <v>47</v>
      </c>
      <c r="D26" s="45" t="s">
        <v>25</v>
      </c>
      <c r="E26" s="42">
        <v>2376.0300000000002</v>
      </c>
      <c r="F26" s="42">
        <v>21425.739999999998</v>
      </c>
      <c r="G26" s="42">
        <v>5526.619999999999</v>
      </c>
      <c r="H26" s="42">
        <v>10981.210000000001</v>
      </c>
      <c r="I26" s="38">
        <f t="shared" si="0"/>
        <v>40309.599999999999</v>
      </c>
    </row>
    <row r="27" spans="2:9" x14ac:dyDescent="0.2">
      <c r="B27" s="37"/>
      <c r="C27" s="36" t="s">
        <v>47</v>
      </c>
      <c r="D27" s="45" t="s">
        <v>26</v>
      </c>
      <c r="E27" s="42">
        <v>5143.54</v>
      </c>
      <c r="F27" s="42">
        <v>9743.73</v>
      </c>
      <c r="G27" s="42">
        <v>14528.83</v>
      </c>
      <c r="H27" s="42">
        <v>14184.820000000002</v>
      </c>
      <c r="I27" s="38">
        <f t="shared" si="0"/>
        <v>43600.92</v>
      </c>
    </row>
    <row r="28" spans="2:9" x14ac:dyDescent="0.2">
      <c r="B28" s="37"/>
      <c r="C28" s="36" t="s">
        <v>47</v>
      </c>
      <c r="D28" s="45" t="s">
        <v>27</v>
      </c>
      <c r="E28" s="42">
        <v>21899.599999999999</v>
      </c>
      <c r="F28" s="42">
        <v>13284.670000000002</v>
      </c>
      <c r="G28" s="42">
        <v>20586</v>
      </c>
      <c r="H28" s="42">
        <v>32755.35</v>
      </c>
      <c r="I28" s="38">
        <f t="shared" si="0"/>
        <v>88525.62</v>
      </c>
    </row>
    <row r="29" spans="2:9" x14ac:dyDescent="0.2">
      <c r="B29" s="37"/>
      <c r="C29" s="36" t="s">
        <v>47</v>
      </c>
      <c r="D29" s="45" t="s">
        <v>28</v>
      </c>
      <c r="E29" s="42">
        <v>749.8</v>
      </c>
      <c r="F29" s="42">
        <v>2213.6</v>
      </c>
      <c r="G29" s="42">
        <v>7407.5099999999993</v>
      </c>
      <c r="H29" s="42">
        <v>1417.48</v>
      </c>
      <c r="I29" s="38">
        <f t="shared" si="0"/>
        <v>11788.39</v>
      </c>
    </row>
    <row r="30" spans="2:9" x14ac:dyDescent="0.2">
      <c r="B30" s="37"/>
      <c r="C30" s="36" t="s">
        <v>47</v>
      </c>
      <c r="D30" s="45" t="s">
        <v>29</v>
      </c>
      <c r="E30" s="42">
        <v>5540.53</v>
      </c>
      <c r="F30" s="42">
        <v>10868.14</v>
      </c>
      <c r="G30" s="42">
        <v>16623.189999999999</v>
      </c>
      <c r="H30" s="42">
        <v>159.24</v>
      </c>
      <c r="I30" s="38">
        <f t="shared" si="0"/>
        <v>33191.1</v>
      </c>
    </row>
    <row r="31" spans="2:9" x14ac:dyDescent="0.2">
      <c r="B31" s="37"/>
      <c r="C31" s="36" t="s">
        <v>47</v>
      </c>
      <c r="D31" s="45" t="s">
        <v>30</v>
      </c>
      <c r="E31" s="42">
        <v>8489.07</v>
      </c>
      <c r="F31" s="42">
        <v>4784.75</v>
      </c>
      <c r="G31" s="42">
        <v>31954.51</v>
      </c>
      <c r="H31" s="42">
        <v>26760.18</v>
      </c>
      <c r="I31" s="38">
        <f t="shared" si="0"/>
        <v>71988.510000000009</v>
      </c>
    </row>
    <row r="32" spans="2:9" x14ac:dyDescent="0.2">
      <c r="B32" s="37"/>
      <c r="C32" s="36" t="s">
        <v>47</v>
      </c>
      <c r="D32" s="45" t="s">
        <v>31</v>
      </c>
      <c r="E32" s="42">
        <v>0</v>
      </c>
      <c r="F32" s="42">
        <v>95.9</v>
      </c>
      <c r="G32" s="42">
        <v>113.6</v>
      </c>
      <c r="H32" s="42">
        <v>1439.22</v>
      </c>
      <c r="I32" s="38">
        <f t="shared" si="0"/>
        <v>1648.72</v>
      </c>
    </row>
    <row r="33" spans="2:9" x14ac:dyDescent="0.2">
      <c r="B33" s="37"/>
      <c r="C33" s="36" t="s">
        <v>47</v>
      </c>
      <c r="D33" s="45" t="s">
        <v>32</v>
      </c>
      <c r="E33" s="42">
        <v>63890.789999999994</v>
      </c>
      <c r="F33" s="42">
        <v>92140.859999999986</v>
      </c>
      <c r="G33" s="42">
        <v>119433.35999999999</v>
      </c>
      <c r="H33" s="42">
        <v>28132.32</v>
      </c>
      <c r="I33" s="38">
        <f t="shared" si="0"/>
        <v>303597.32999999996</v>
      </c>
    </row>
    <row r="34" spans="2:9" x14ac:dyDescent="0.2">
      <c r="B34" s="37"/>
      <c r="C34" s="36" t="s">
        <v>47</v>
      </c>
      <c r="D34" s="45" t="s">
        <v>33</v>
      </c>
      <c r="E34" s="42">
        <v>6494.82</v>
      </c>
      <c r="F34" s="42">
        <v>505.95</v>
      </c>
      <c r="G34" s="42">
        <v>3937.86</v>
      </c>
      <c r="H34" s="42">
        <v>7463.95</v>
      </c>
      <c r="I34" s="38">
        <f t="shared" si="0"/>
        <v>18402.579999999998</v>
      </c>
    </row>
    <row r="35" spans="2:9" x14ac:dyDescent="0.2">
      <c r="B35" s="37"/>
      <c r="C35" s="36" t="s">
        <v>47</v>
      </c>
      <c r="D35" s="45" t="s">
        <v>34</v>
      </c>
      <c r="E35" s="42">
        <v>103888.26</v>
      </c>
      <c r="F35" s="42">
        <v>131500.24</v>
      </c>
      <c r="G35" s="42">
        <v>76955.350000000006</v>
      </c>
      <c r="H35" s="42">
        <v>79833.39</v>
      </c>
      <c r="I35" s="38">
        <f t="shared" si="0"/>
        <v>392177.24</v>
      </c>
    </row>
    <row r="36" spans="2:9" x14ac:dyDescent="0.2">
      <c r="B36" s="37"/>
      <c r="C36" s="36" t="s">
        <v>47</v>
      </c>
      <c r="D36" s="45" t="s">
        <v>35</v>
      </c>
      <c r="E36" s="42">
        <v>8463.8499999999985</v>
      </c>
      <c r="F36" s="42">
        <v>10027.979999999998</v>
      </c>
      <c r="G36" s="42">
        <v>16619.59</v>
      </c>
      <c r="H36" s="42">
        <v>5577.71</v>
      </c>
      <c r="I36" s="38">
        <f t="shared" si="0"/>
        <v>40689.129999999997</v>
      </c>
    </row>
    <row r="37" spans="2:9" x14ac:dyDescent="0.2">
      <c r="B37" s="37"/>
      <c r="C37" s="36" t="s">
        <v>47</v>
      </c>
      <c r="D37" s="45" t="s">
        <v>36</v>
      </c>
      <c r="E37" s="42">
        <v>4853</v>
      </c>
      <c r="F37" s="42">
        <v>10258.59</v>
      </c>
      <c r="G37" s="42">
        <v>11520.24</v>
      </c>
      <c r="H37" s="42">
        <v>8253.2099999999991</v>
      </c>
      <c r="I37" s="38">
        <f t="shared" si="0"/>
        <v>34885.040000000001</v>
      </c>
    </row>
    <row r="38" spans="2:9" x14ac:dyDescent="0.2">
      <c r="B38" s="37"/>
      <c r="C38" s="36" t="s">
        <v>47</v>
      </c>
      <c r="D38" s="45" t="s">
        <v>37</v>
      </c>
      <c r="E38" s="42">
        <v>5844.49</v>
      </c>
      <c r="F38" s="42">
        <v>12825.519999999999</v>
      </c>
      <c r="G38" s="42">
        <v>16583.61</v>
      </c>
      <c r="H38" s="42">
        <v>22543.960000000003</v>
      </c>
      <c r="I38" s="38">
        <f t="shared" si="0"/>
        <v>57797.58</v>
      </c>
    </row>
    <row r="39" spans="2:9" x14ac:dyDescent="0.2">
      <c r="B39" s="37"/>
      <c r="C39" s="36" t="s">
        <v>47</v>
      </c>
      <c r="D39" s="45" t="s">
        <v>38</v>
      </c>
      <c r="E39" s="42">
        <v>28521.21</v>
      </c>
      <c r="F39" s="42">
        <v>56736.7</v>
      </c>
      <c r="G39" s="42">
        <v>62515.89</v>
      </c>
      <c r="H39" s="42">
        <v>47340.65</v>
      </c>
      <c r="I39" s="38">
        <f t="shared" si="0"/>
        <v>195114.44999999998</v>
      </c>
    </row>
    <row r="40" spans="2:9" x14ac:dyDescent="0.2">
      <c r="B40" s="37"/>
      <c r="C40" s="36" t="s">
        <v>47</v>
      </c>
      <c r="D40" s="45" t="s">
        <v>39</v>
      </c>
      <c r="E40" s="42">
        <v>70575.3</v>
      </c>
      <c r="F40" s="42">
        <v>105640.91</v>
      </c>
      <c r="G40" s="42">
        <v>69117.95</v>
      </c>
      <c r="H40" s="42">
        <v>95554.989999999991</v>
      </c>
      <c r="I40" s="38">
        <f t="shared" si="0"/>
        <v>340889.15</v>
      </c>
    </row>
    <row r="41" spans="2:9" x14ac:dyDescent="0.2">
      <c r="B41" s="37"/>
      <c r="C41" s="36" t="s">
        <v>47</v>
      </c>
      <c r="D41" s="45" t="s">
        <v>40</v>
      </c>
      <c r="E41" s="42">
        <v>10814.06</v>
      </c>
      <c r="F41" s="42">
        <v>11420.130000000001</v>
      </c>
      <c r="G41" s="42">
        <v>20162.219999999998</v>
      </c>
      <c r="H41" s="42">
        <v>21820.209999999995</v>
      </c>
      <c r="I41" s="38">
        <f t="shared" si="0"/>
        <v>64216.619999999995</v>
      </c>
    </row>
    <row r="42" spans="2:9" x14ac:dyDescent="0.2">
      <c r="B42" s="37"/>
      <c r="C42" s="36" t="s">
        <v>47</v>
      </c>
      <c r="D42" s="45" t="s">
        <v>41</v>
      </c>
      <c r="E42" s="42">
        <v>14079.710000000001</v>
      </c>
      <c r="F42" s="42">
        <v>31349.93</v>
      </c>
      <c r="G42" s="42">
        <v>41283.640000000007</v>
      </c>
      <c r="H42" s="42">
        <v>39792.21</v>
      </c>
      <c r="I42" s="38">
        <f t="shared" si="0"/>
        <v>126505.48999999999</v>
      </c>
    </row>
    <row r="43" spans="2:9" x14ac:dyDescent="0.2">
      <c r="B43" s="37"/>
      <c r="C43" s="36" t="s">
        <v>47</v>
      </c>
      <c r="D43" s="45" t="s">
        <v>42</v>
      </c>
      <c r="E43" s="42">
        <v>5309.2</v>
      </c>
      <c r="F43" s="42">
        <v>19415.11</v>
      </c>
      <c r="G43" s="42">
        <v>36821.79</v>
      </c>
      <c r="H43" s="42">
        <v>25196.639999999999</v>
      </c>
      <c r="I43" s="38">
        <f t="shared" si="0"/>
        <v>86742.74</v>
      </c>
    </row>
    <row r="44" spans="2:9" x14ac:dyDescent="0.2">
      <c r="B44" s="37"/>
      <c r="C44" s="36" t="s">
        <v>47</v>
      </c>
      <c r="D44" s="45" t="s">
        <v>43</v>
      </c>
      <c r="E44" s="42">
        <v>6726.41</v>
      </c>
      <c r="F44" s="42">
        <v>15723.61</v>
      </c>
      <c r="G44" s="42">
        <v>20459.68</v>
      </c>
      <c r="H44" s="42">
        <v>0</v>
      </c>
      <c r="I44" s="38">
        <f t="shared" si="0"/>
        <v>42909.7</v>
      </c>
    </row>
    <row r="45" spans="2:9" x14ac:dyDescent="0.2">
      <c r="B45" s="37"/>
      <c r="C45" s="36" t="s">
        <v>47</v>
      </c>
      <c r="D45" s="45" t="s">
        <v>44</v>
      </c>
      <c r="E45" s="42">
        <v>1632.52</v>
      </c>
      <c r="F45" s="42">
        <v>2385.36</v>
      </c>
      <c r="G45" s="42">
        <v>10571.52</v>
      </c>
      <c r="H45" s="42">
        <v>3861.71</v>
      </c>
      <c r="I45" s="38">
        <f t="shared" si="0"/>
        <v>18451.11</v>
      </c>
    </row>
    <row r="46" spans="2:9" x14ac:dyDescent="0.2">
      <c r="B46" s="37"/>
      <c r="C46" s="36" t="s">
        <v>47</v>
      </c>
      <c r="D46" s="45" t="s">
        <v>45</v>
      </c>
      <c r="E46" s="42">
        <v>225.6</v>
      </c>
      <c r="F46" s="42">
        <v>0</v>
      </c>
      <c r="G46" s="42">
        <v>11922.26</v>
      </c>
      <c r="H46" s="42">
        <v>0</v>
      </c>
      <c r="I46" s="38">
        <f t="shared" si="0"/>
        <v>12147.86</v>
      </c>
    </row>
    <row r="47" spans="2:9" x14ac:dyDescent="0.2">
      <c r="B47" s="37"/>
      <c r="C47" s="36" t="s">
        <v>47</v>
      </c>
      <c r="D47" s="45" t="s">
        <v>46</v>
      </c>
      <c r="E47" s="42">
        <v>0</v>
      </c>
      <c r="F47" s="42">
        <v>0</v>
      </c>
      <c r="G47" s="42">
        <v>132.35</v>
      </c>
      <c r="H47" s="42">
        <v>0</v>
      </c>
      <c r="I47" s="38">
        <f t="shared" si="0"/>
        <v>132.35</v>
      </c>
    </row>
    <row r="48" spans="2:9" x14ac:dyDescent="0.2">
      <c r="B48" s="37"/>
      <c r="C48" s="36" t="s">
        <v>51</v>
      </c>
      <c r="D48" s="45" t="s">
        <v>49</v>
      </c>
      <c r="E48" s="42">
        <v>0</v>
      </c>
      <c r="F48" s="42">
        <v>1280.9000000000001</v>
      </c>
      <c r="G48" s="42">
        <v>3676.67</v>
      </c>
      <c r="H48" s="42">
        <v>1440.33</v>
      </c>
      <c r="I48" s="38">
        <f t="shared" si="0"/>
        <v>6397.9</v>
      </c>
    </row>
    <row r="49" spans="2:9" x14ac:dyDescent="0.2">
      <c r="B49" s="37"/>
      <c r="C49" s="36" t="s">
        <v>51</v>
      </c>
      <c r="D49" s="45" t="s">
        <v>157</v>
      </c>
      <c r="E49" s="42">
        <v>0</v>
      </c>
      <c r="F49" s="42">
        <v>0</v>
      </c>
      <c r="G49" s="42">
        <v>0</v>
      </c>
      <c r="H49" s="42">
        <v>218.28</v>
      </c>
      <c r="I49" s="38">
        <f t="shared" si="0"/>
        <v>218.28</v>
      </c>
    </row>
    <row r="50" spans="2:9" x14ac:dyDescent="0.2">
      <c r="B50" s="37"/>
      <c r="C50" s="36" t="s">
        <v>51</v>
      </c>
      <c r="D50" s="45" t="s">
        <v>158</v>
      </c>
      <c r="E50" s="42">
        <v>0</v>
      </c>
      <c r="F50" s="42">
        <v>0</v>
      </c>
      <c r="G50" s="42">
        <v>0</v>
      </c>
      <c r="H50" s="42">
        <v>450</v>
      </c>
      <c r="I50" s="38">
        <f t="shared" si="0"/>
        <v>450</v>
      </c>
    </row>
    <row r="51" spans="2:9" x14ac:dyDescent="0.2">
      <c r="B51" s="37"/>
      <c r="C51" s="36" t="s">
        <v>51</v>
      </c>
      <c r="D51" s="45" t="s">
        <v>50</v>
      </c>
      <c r="E51" s="42">
        <v>0</v>
      </c>
      <c r="F51" s="42">
        <v>0</v>
      </c>
      <c r="G51" s="42">
        <v>80</v>
      </c>
      <c r="H51" s="42">
        <v>0</v>
      </c>
      <c r="I51" s="38">
        <f t="shared" si="0"/>
        <v>80</v>
      </c>
    </row>
    <row r="52" spans="2:9" x14ac:dyDescent="0.2">
      <c r="B52" s="37"/>
      <c r="C52" s="36" t="s">
        <v>57</v>
      </c>
      <c r="D52" s="45" t="s">
        <v>52</v>
      </c>
      <c r="E52" s="42">
        <v>44024.86</v>
      </c>
      <c r="F52" s="42">
        <v>0</v>
      </c>
      <c r="G52" s="42">
        <v>0</v>
      </c>
      <c r="H52" s="42">
        <v>0</v>
      </c>
      <c r="I52" s="38">
        <f t="shared" si="0"/>
        <v>44024.86</v>
      </c>
    </row>
    <row r="53" spans="2:9" x14ac:dyDescent="0.2">
      <c r="B53" s="37"/>
      <c r="C53" s="36" t="s">
        <v>57</v>
      </c>
      <c r="D53" s="45" t="s">
        <v>53</v>
      </c>
      <c r="E53" s="42">
        <v>4948696.1399999997</v>
      </c>
      <c r="F53" s="42">
        <v>4695652.07</v>
      </c>
      <c r="G53" s="42">
        <v>5837575.4000000004</v>
      </c>
      <c r="H53" s="42">
        <v>4898820.5999999996</v>
      </c>
      <c r="I53" s="38">
        <f t="shared" si="0"/>
        <v>20380744.210000001</v>
      </c>
    </row>
    <row r="54" spans="2:9" x14ac:dyDescent="0.2">
      <c r="B54" s="37"/>
      <c r="C54" s="36" t="s">
        <v>57</v>
      </c>
      <c r="D54" s="45" t="s">
        <v>54</v>
      </c>
      <c r="E54" s="42">
        <v>0</v>
      </c>
      <c r="F54" s="42">
        <v>0</v>
      </c>
      <c r="G54" s="42">
        <v>0</v>
      </c>
      <c r="H54" s="42">
        <v>353151.33</v>
      </c>
      <c r="I54" s="38">
        <f t="shared" si="0"/>
        <v>353151.33</v>
      </c>
    </row>
    <row r="55" spans="2:9" x14ac:dyDescent="0.2">
      <c r="B55" s="37"/>
      <c r="C55" s="36" t="s">
        <v>57</v>
      </c>
      <c r="D55" s="45" t="s">
        <v>55</v>
      </c>
      <c r="E55" s="42">
        <v>684522.79</v>
      </c>
      <c r="F55" s="42">
        <v>565718.72</v>
      </c>
      <c r="G55" s="42">
        <v>680529.62</v>
      </c>
      <c r="H55" s="42">
        <v>683323.13</v>
      </c>
      <c r="I55" s="38">
        <f t="shared" si="0"/>
        <v>2614094.2599999998</v>
      </c>
    </row>
    <row r="56" spans="2:9" x14ac:dyDescent="0.2">
      <c r="B56" s="37"/>
      <c r="C56" s="36" t="s">
        <v>57</v>
      </c>
      <c r="D56" s="45" t="s">
        <v>56</v>
      </c>
      <c r="E56" s="42">
        <v>1487202.8699999999</v>
      </c>
      <c r="F56" s="42">
        <v>1746552.3699999999</v>
      </c>
      <c r="G56" s="42">
        <v>2106704.62</v>
      </c>
      <c r="H56" s="42">
        <v>1486127.04</v>
      </c>
      <c r="I56" s="38">
        <f t="shared" si="0"/>
        <v>6826586.8999999994</v>
      </c>
    </row>
    <row r="57" spans="2:9" x14ac:dyDescent="0.2">
      <c r="B57" s="37"/>
      <c r="C57" s="36" t="s">
        <v>59</v>
      </c>
      <c r="D57" s="45" t="s">
        <v>58</v>
      </c>
      <c r="E57" s="42">
        <v>247386.91</v>
      </c>
      <c r="F57" s="42">
        <v>528651.74</v>
      </c>
      <c r="G57" s="42">
        <v>389544.87</v>
      </c>
      <c r="H57" s="42">
        <v>58822.899999999994</v>
      </c>
      <c r="I57" s="38">
        <f t="shared" si="0"/>
        <v>1224406.42</v>
      </c>
    </row>
    <row r="58" spans="2:9" x14ac:dyDescent="0.2">
      <c r="B58" s="37"/>
      <c r="C58" s="36" t="s">
        <v>74</v>
      </c>
      <c r="D58" s="45" t="s">
        <v>60</v>
      </c>
      <c r="E58" s="42">
        <v>0</v>
      </c>
      <c r="F58" s="42">
        <v>136.26</v>
      </c>
      <c r="G58" s="42">
        <v>0</v>
      </c>
      <c r="H58" s="42">
        <v>0</v>
      </c>
      <c r="I58" s="38">
        <f t="shared" si="0"/>
        <v>136.26</v>
      </c>
    </row>
    <row r="59" spans="2:9" x14ac:dyDescent="0.2">
      <c r="B59" s="37"/>
      <c r="C59" s="36" t="s">
        <v>74</v>
      </c>
      <c r="D59" s="45" t="s">
        <v>61</v>
      </c>
      <c r="E59" s="42">
        <v>5854.8</v>
      </c>
      <c r="F59" s="42">
        <v>8180.5599999999995</v>
      </c>
      <c r="G59" s="42">
        <v>5776.07</v>
      </c>
      <c r="H59" s="42">
        <v>8104.1100000000006</v>
      </c>
      <c r="I59" s="38">
        <f t="shared" si="0"/>
        <v>27915.54</v>
      </c>
    </row>
    <row r="60" spans="2:9" x14ac:dyDescent="0.2">
      <c r="B60" s="37"/>
      <c r="C60" s="36" t="s">
        <v>74</v>
      </c>
      <c r="D60" s="45" t="s">
        <v>62</v>
      </c>
      <c r="E60" s="42">
        <v>63921.82</v>
      </c>
      <c r="F60" s="42">
        <v>136004.49</v>
      </c>
      <c r="G60" s="42">
        <v>124404.90999999999</v>
      </c>
      <c r="H60" s="42">
        <v>57440.07</v>
      </c>
      <c r="I60" s="38">
        <f t="shared" si="0"/>
        <v>381771.29</v>
      </c>
    </row>
    <row r="61" spans="2:9" x14ac:dyDescent="0.2">
      <c r="B61" s="37"/>
      <c r="C61" s="36" t="s">
        <v>74</v>
      </c>
      <c r="D61" s="45" t="s">
        <v>63</v>
      </c>
      <c r="E61" s="42">
        <v>116429.6</v>
      </c>
      <c r="F61" s="42">
        <v>121275.14000000001</v>
      </c>
      <c r="G61" s="42">
        <v>157387.23000000001</v>
      </c>
      <c r="H61" s="42">
        <v>168888.41</v>
      </c>
      <c r="I61" s="38">
        <f t="shared" si="0"/>
        <v>563980.38</v>
      </c>
    </row>
    <row r="62" spans="2:9" x14ac:dyDescent="0.2">
      <c r="B62" s="37"/>
      <c r="C62" s="36" t="s">
        <v>74</v>
      </c>
      <c r="D62" s="45" t="s">
        <v>64</v>
      </c>
      <c r="E62" s="42">
        <v>0</v>
      </c>
      <c r="F62" s="42">
        <v>300</v>
      </c>
      <c r="G62" s="42">
        <v>0</v>
      </c>
      <c r="H62" s="42">
        <v>0</v>
      </c>
      <c r="I62" s="38">
        <f t="shared" si="0"/>
        <v>300</v>
      </c>
    </row>
    <row r="63" spans="2:9" x14ac:dyDescent="0.2">
      <c r="B63" s="37"/>
      <c r="C63" s="36" t="s">
        <v>74</v>
      </c>
      <c r="D63" s="45" t="s">
        <v>65</v>
      </c>
      <c r="E63" s="42">
        <v>166.2</v>
      </c>
      <c r="F63" s="42">
        <v>193.69</v>
      </c>
      <c r="G63" s="42">
        <v>559.44000000000005</v>
      </c>
      <c r="H63" s="42">
        <v>0</v>
      </c>
      <c r="I63" s="38">
        <f t="shared" si="0"/>
        <v>919.33</v>
      </c>
    </row>
    <row r="64" spans="2:9" x14ac:dyDescent="0.2">
      <c r="B64" s="37"/>
      <c r="C64" s="36" t="s">
        <v>74</v>
      </c>
      <c r="D64" s="45" t="s">
        <v>66</v>
      </c>
      <c r="E64" s="42">
        <v>43256.89</v>
      </c>
      <c r="F64" s="42">
        <v>99876.24000000002</v>
      </c>
      <c r="G64" s="42">
        <v>172578.66</v>
      </c>
      <c r="H64" s="42">
        <v>99545.37000000001</v>
      </c>
      <c r="I64" s="38">
        <f t="shared" si="0"/>
        <v>415257.16000000003</v>
      </c>
    </row>
    <row r="65" spans="2:9" x14ac:dyDescent="0.2">
      <c r="B65" s="37"/>
      <c r="C65" s="36" t="s">
        <v>74</v>
      </c>
      <c r="D65" s="45" t="s">
        <v>67</v>
      </c>
      <c r="E65" s="42">
        <v>7187.02</v>
      </c>
      <c r="F65" s="42">
        <v>6054.6399999999994</v>
      </c>
      <c r="G65" s="42">
        <v>0</v>
      </c>
      <c r="H65" s="42">
        <v>4457.5</v>
      </c>
      <c r="I65" s="38">
        <f t="shared" si="0"/>
        <v>17699.16</v>
      </c>
    </row>
    <row r="66" spans="2:9" x14ac:dyDescent="0.2">
      <c r="B66" s="37"/>
      <c r="C66" s="36" t="s">
        <v>74</v>
      </c>
      <c r="D66" s="45" t="s">
        <v>68</v>
      </c>
      <c r="E66" s="42">
        <v>20</v>
      </c>
      <c r="F66" s="42">
        <v>0</v>
      </c>
      <c r="G66" s="42">
        <v>20.05</v>
      </c>
      <c r="H66" s="42">
        <v>0</v>
      </c>
      <c r="I66" s="38">
        <f t="shared" si="0"/>
        <v>40.049999999999997</v>
      </c>
    </row>
    <row r="67" spans="2:9" x14ac:dyDescent="0.2">
      <c r="B67" s="37"/>
      <c r="C67" s="36" t="s">
        <v>74</v>
      </c>
      <c r="D67" s="45" t="s">
        <v>69</v>
      </c>
      <c r="E67" s="42">
        <v>127950.12999999998</v>
      </c>
      <c r="F67" s="42">
        <v>138344.31</v>
      </c>
      <c r="G67" s="42">
        <v>176490.28</v>
      </c>
      <c r="H67" s="42">
        <v>65464.9</v>
      </c>
      <c r="I67" s="38">
        <f t="shared" si="0"/>
        <v>508249.62</v>
      </c>
    </row>
    <row r="68" spans="2:9" x14ac:dyDescent="0.2">
      <c r="B68" s="37"/>
      <c r="C68" s="36" t="s">
        <v>74</v>
      </c>
      <c r="D68" s="45" t="s">
        <v>70</v>
      </c>
      <c r="E68" s="42">
        <v>8072.17</v>
      </c>
      <c r="F68" s="42">
        <v>25535.54</v>
      </c>
      <c r="G68" s="42">
        <v>15456.3</v>
      </c>
      <c r="H68" s="42">
        <v>19295.46</v>
      </c>
      <c r="I68" s="38">
        <f t="shared" si="0"/>
        <v>68359.47</v>
      </c>
    </row>
    <row r="69" spans="2:9" x14ac:dyDescent="0.2">
      <c r="B69" s="37"/>
      <c r="C69" s="36" t="s">
        <v>74</v>
      </c>
      <c r="D69" s="45" t="s">
        <v>71</v>
      </c>
      <c r="E69" s="42">
        <v>0</v>
      </c>
      <c r="F69" s="42">
        <v>0</v>
      </c>
      <c r="G69" s="42">
        <v>466.76</v>
      </c>
      <c r="H69" s="42">
        <v>0</v>
      </c>
      <c r="I69" s="38">
        <f t="shared" si="0"/>
        <v>466.76</v>
      </c>
    </row>
    <row r="70" spans="2:9" x14ac:dyDescent="0.2">
      <c r="B70" s="37"/>
      <c r="C70" s="36" t="s">
        <v>74</v>
      </c>
      <c r="D70" s="45" t="s">
        <v>72</v>
      </c>
      <c r="E70" s="42">
        <v>186</v>
      </c>
      <c r="F70" s="42">
        <v>4170.45</v>
      </c>
      <c r="G70" s="42">
        <v>0</v>
      </c>
      <c r="H70" s="42">
        <v>478.33</v>
      </c>
      <c r="I70" s="38">
        <f t="shared" si="0"/>
        <v>4834.78</v>
      </c>
    </row>
    <row r="71" spans="2:9" x14ac:dyDescent="0.2">
      <c r="B71" s="37"/>
      <c r="C71" s="36" t="s">
        <v>74</v>
      </c>
      <c r="D71" s="45" t="s">
        <v>73</v>
      </c>
      <c r="E71" s="42">
        <v>5052.3500000000004</v>
      </c>
      <c r="F71" s="42">
        <v>5902.61</v>
      </c>
      <c r="G71" s="42">
        <v>5893.26</v>
      </c>
      <c r="H71" s="42">
        <v>100</v>
      </c>
      <c r="I71" s="38">
        <f t="shared" si="0"/>
        <v>16948.22</v>
      </c>
    </row>
    <row r="72" spans="2:9" x14ac:dyDescent="0.2">
      <c r="B72" s="37"/>
      <c r="C72" s="36" t="s">
        <v>75</v>
      </c>
      <c r="D72" s="45" t="s">
        <v>76</v>
      </c>
      <c r="E72" s="42">
        <v>800165</v>
      </c>
      <c r="F72" s="42">
        <v>564856</v>
      </c>
      <c r="G72" s="42">
        <v>524906</v>
      </c>
      <c r="H72" s="42">
        <v>657311</v>
      </c>
      <c r="I72" s="38">
        <f t="shared" si="0"/>
        <v>2547238</v>
      </c>
    </row>
    <row r="73" spans="2:9" x14ac:dyDescent="0.2">
      <c r="B73" s="37"/>
      <c r="C73" s="36" t="s">
        <v>75</v>
      </c>
      <c r="D73" s="45" t="s">
        <v>77</v>
      </c>
      <c r="E73" s="42">
        <v>5311911.5600000005</v>
      </c>
      <c r="F73" s="42">
        <v>4019052.98</v>
      </c>
      <c r="G73" s="42">
        <v>3626919.31</v>
      </c>
      <c r="H73" s="42">
        <v>2763745.6</v>
      </c>
      <c r="I73" s="38">
        <f t="shared" si="0"/>
        <v>15721629.450000001</v>
      </c>
    </row>
    <row r="74" spans="2:9" x14ac:dyDescent="0.2">
      <c r="B74" s="37"/>
      <c r="C74" s="36" t="s">
        <v>75</v>
      </c>
      <c r="D74" s="45" t="s">
        <v>78</v>
      </c>
      <c r="E74" s="42">
        <v>178153</v>
      </c>
      <c r="F74" s="42">
        <v>166536</v>
      </c>
      <c r="G74" s="42">
        <v>189713</v>
      </c>
      <c r="H74" s="42">
        <v>384922</v>
      </c>
      <c r="I74" s="38">
        <f t="shared" si="0"/>
        <v>919324</v>
      </c>
    </row>
    <row r="75" spans="2:9" x14ac:dyDescent="0.2">
      <c r="B75" s="37"/>
      <c r="C75" s="36" t="s">
        <v>98</v>
      </c>
      <c r="D75" s="45" t="s">
        <v>79</v>
      </c>
      <c r="E75" s="42">
        <v>3015.6</v>
      </c>
      <c r="F75" s="42">
        <v>3389.7299999999996</v>
      </c>
      <c r="G75" s="42">
        <v>6637.4</v>
      </c>
      <c r="H75" s="42">
        <v>1323.04</v>
      </c>
      <c r="I75" s="38">
        <f t="shared" si="0"/>
        <v>14365.77</v>
      </c>
    </row>
    <row r="76" spans="2:9" x14ac:dyDescent="0.2">
      <c r="B76" s="37"/>
      <c r="C76" s="36" t="s">
        <v>98</v>
      </c>
      <c r="D76" s="45" t="s">
        <v>80</v>
      </c>
      <c r="E76" s="42">
        <v>55031.17</v>
      </c>
      <c r="F76" s="42">
        <v>67107.85000000002</v>
      </c>
      <c r="G76" s="42">
        <v>70591.360000000001</v>
      </c>
      <c r="H76" s="42">
        <v>68973.439999999988</v>
      </c>
      <c r="I76" s="38">
        <f t="shared" si="0"/>
        <v>261703.82</v>
      </c>
    </row>
    <row r="77" spans="2:9" x14ac:dyDescent="0.2">
      <c r="B77" s="37"/>
      <c r="C77" s="36" t="s">
        <v>98</v>
      </c>
      <c r="D77" s="45" t="s">
        <v>81</v>
      </c>
      <c r="E77" s="42">
        <v>0</v>
      </c>
      <c r="F77" s="42">
        <v>786.92</v>
      </c>
      <c r="G77" s="42">
        <v>0</v>
      </c>
      <c r="H77" s="42">
        <v>0</v>
      </c>
      <c r="I77" s="38">
        <f t="shared" si="0"/>
        <v>786.92</v>
      </c>
    </row>
    <row r="78" spans="2:9" x14ac:dyDescent="0.2">
      <c r="B78" s="37"/>
      <c r="C78" s="36" t="s">
        <v>98</v>
      </c>
      <c r="D78" s="45" t="s">
        <v>82</v>
      </c>
      <c r="E78" s="42">
        <v>6608.83</v>
      </c>
      <c r="F78" s="42">
        <v>4960.1399999999994</v>
      </c>
      <c r="G78" s="42">
        <v>2574.4399999999996</v>
      </c>
      <c r="H78" s="42">
        <v>2850.58</v>
      </c>
      <c r="I78" s="38">
        <f t="shared" ref="I78:I103" si="1">+SUM(E78:H78)</f>
        <v>16993.989999999998</v>
      </c>
    </row>
    <row r="79" spans="2:9" x14ac:dyDescent="0.2">
      <c r="B79" s="37"/>
      <c r="C79" s="36" t="s">
        <v>98</v>
      </c>
      <c r="D79" s="45" t="s">
        <v>83</v>
      </c>
      <c r="E79" s="42">
        <v>3721.93</v>
      </c>
      <c r="F79" s="42">
        <v>3618.4</v>
      </c>
      <c r="G79" s="42">
        <v>5653.9500000000007</v>
      </c>
      <c r="H79" s="42">
        <v>451.29999999999995</v>
      </c>
      <c r="I79" s="38">
        <f t="shared" si="1"/>
        <v>13445.58</v>
      </c>
    </row>
    <row r="80" spans="2:9" x14ac:dyDescent="0.2">
      <c r="B80" s="37"/>
      <c r="C80" s="36" t="s">
        <v>98</v>
      </c>
      <c r="D80" s="45" t="s">
        <v>84</v>
      </c>
      <c r="E80" s="42">
        <v>84678.14</v>
      </c>
      <c r="F80" s="42">
        <v>105254.32999999999</v>
      </c>
      <c r="G80" s="42">
        <v>97501.25</v>
      </c>
      <c r="H80" s="42">
        <v>81344.030000000013</v>
      </c>
      <c r="I80" s="38">
        <f t="shared" si="1"/>
        <v>368777.75</v>
      </c>
    </row>
    <row r="81" spans="2:9" x14ac:dyDescent="0.2">
      <c r="B81" s="37"/>
      <c r="C81" s="36" t="s">
        <v>98</v>
      </c>
      <c r="D81" s="45" t="s">
        <v>85</v>
      </c>
      <c r="E81" s="42">
        <v>12730.55</v>
      </c>
      <c r="F81" s="42">
        <v>18852.349999999999</v>
      </c>
      <c r="G81" s="42">
        <v>3735.0900000000006</v>
      </c>
      <c r="H81" s="42">
        <v>12969.119999999999</v>
      </c>
      <c r="I81" s="38">
        <f t="shared" si="1"/>
        <v>48287.11</v>
      </c>
    </row>
    <row r="82" spans="2:9" x14ac:dyDescent="0.2">
      <c r="B82" s="37"/>
      <c r="C82" s="36" t="s">
        <v>98</v>
      </c>
      <c r="D82" s="45" t="s">
        <v>86</v>
      </c>
      <c r="E82" s="42">
        <v>43157.07</v>
      </c>
      <c r="F82" s="42">
        <v>118391.4</v>
      </c>
      <c r="G82" s="42">
        <v>145292.97999999998</v>
      </c>
      <c r="H82" s="42">
        <v>165623.06999999998</v>
      </c>
      <c r="I82" s="38">
        <f t="shared" si="1"/>
        <v>472464.5199999999</v>
      </c>
    </row>
    <row r="83" spans="2:9" x14ac:dyDescent="0.2">
      <c r="B83" s="37"/>
      <c r="C83" s="36" t="s">
        <v>98</v>
      </c>
      <c r="D83" s="45" t="s">
        <v>87</v>
      </c>
      <c r="E83" s="42">
        <v>3924.5</v>
      </c>
      <c r="F83" s="42">
        <v>7129.0300000000007</v>
      </c>
      <c r="G83" s="42">
        <v>5758.6699999999992</v>
      </c>
      <c r="H83" s="42">
        <v>5743.58</v>
      </c>
      <c r="I83" s="38">
        <f t="shared" si="1"/>
        <v>22555.78</v>
      </c>
    </row>
    <row r="84" spans="2:9" x14ac:dyDescent="0.2">
      <c r="B84" s="37"/>
      <c r="C84" s="36" t="s">
        <v>98</v>
      </c>
      <c r="D84" s="45" t="s">
        <v>88</v>
      </c>
      <c r="E84" s="42">
        <v>5577.7199999999993</v>
      </c>
      <c r="F84" s="42">
        <v>1739.46</v>
      </c>
      <c r="G84" s="42">
        <v>6066.5</v>
      </c>
      <c r="H84" s="42">
        <v>4037.8399999999997</v>
      </c>
      <c r="I84" s="38">
        <f t="shared" si="1"/>
        <v>17421.52</v>
      </c>
    </row>
    <row r="85" spans="2:9" x14ac:dyDescent="0.2">
      <c r="B85" s="37"/>
      <c r="C85" s="36" t="s">
        <v>98</v>
      </c>
      <c r="D85" s="45" t="s">
        <v>89</v>
      </c>
      <c r="E85" s="42">
        <v>0</v>
      </c>
      <c r="F85" s="42">
        <v>51.2</v>
      </c>
      <c r="G85" s="42">
        <v>0</v>
      </c>
      <c r="H85" s="42">
        <v>132.22</v>
      </c>
      <c r="I85" s="38">
        <f t="shared" si="1"/>
        <v>183.42000000000002</v>
      </c>
    </row>
    <row r="86" spans="2:9" x14ac:dyDescent="0.2">
      <c r="B86" s="37"/>
      <c r="C86" s="36" t="s">
        <v>98</v>
      </c>
      <c r="D86" s="45" t="s">
        <v>90</v>
      </c>
      <c r="E86" s="42">
        <v>0</v>
      </c>
      <c r="F86" s="42">
        <v>0</v>
      </c>
      <c r="G86" s="42">
        <v>3389.01</v>
      </c>
      <c r="H86" s="42">
        <v>5550.3099999999995</v>
      </c>
      <c r="I86" s="38">
        <f t="shared" si="1"/>
        <v>8939.32</v>
      </c>
    </row>
    <row r="87" spans="2:9" x14ac:dyDescent="0.2">
      <c r="B87" s="37"/>
      <c r="C87" s="36" t="s">
        <v>98</v>
      </c>
      <c r="D87" s="45" t="s">
        <v>91</v>
      </c>
      <c r="E87" s="42">
        <v>0</v>
      </c>
      <c r="F87" s="42">
        <v>0</v>
      </c>
      <c r="G87" s="42">
        <v>0</v>
      </c>
      <c r="H87" s="42">
        <v>94.98</v>
      </c>
      <c r="I87" s="38">
        <f t="shared" si="1"/>
        <v>94.98</v>
      </c>
    </row>
    <row r="88" spans="2:9" x14ac:dyDescent="0.2">
      <c r="B88" s="37"/>
      <c r="C88" s="36" t="s">
        <v>98</v>
      </c>
      <c r="D88" s="45" t="s">
        <v>92</v>
      </c>
      <c r="E88" s="42">
        <v>35683.72</v>
      </c>
      <c r="F88" s="42">
        <v>30156.18</v>
      </c>
      <c r="G88" s="42">
        <v>33507.440000000002</v>
      </c>
      <c r="H88" s="42">
        <v>11924.93</v>
      </c>
      <c r="I88" s="38">
        <f t="shared" si="1"/>
        <v>111272.26999999999</v>
      </c>
    </row>
    <row r="89" spans="2:9" x14ac:dyDescent="0.2">
      <c r="B89" s="37"/>
      <c r="C89" s="36" t="s">
        <v>98</v>
      </c>
      <c r="D89" s="45" t="s">
        <v>93</v>
      </c>
      <c r="E89" s="42">
        <v>37570.160000000003</v>
      </c>
      <c r="F89" s="42">
        <v>28192.670000000006</v>
      </c>
      <c r="G89" s="42">
        <v>34325.340000000004</v>
      </c>
      <c r="H89" s="42">
        <v>32259.510000000002</v>
      </c>
      <c r="I89" s="38">
        <f t="shared" si="1"/>
        <v>132347.68000000002</v>
      </c>
    </row>
    <row r="90" spans="2:9" x14ac:dyDescent="0.2">
      <c r="B90" s="37"/>
      <c r="C90" s="36" t="s">
        <v>98</v>
      </c>
      <c r="D90" s="45" t="s">
        <v>94</v>
      </c>
      <c r="E90" s="42">
        <v>5660.25</v>
      </c>
      <c r="F90" s="42">
        <v>10280.36</v>
      </c>
      <c r="G90" s="42">
        <v>5340.66</v>
      </c>
      <c r="H90" s="42">
        <v>4625.07</v>
      </c>
      <c r="I90" s="38">
        <f t="shared" si="1"/>
        <v>25906.34</v>
      </c>
    </row>
    <row r="91" spans="2:9" x14ac:dyDescent="0.2">
      <c r="B91" s="37"/>
      <c r="C91" s="36" t="s">
        <v>98</v>
      </c>
      <c r="D91" s="45" t="s">
        <v>95</v>
      </c>
      <c r="E91" s="42">
        <v>216399.75999999998</v>
      </c>
      <c r="F91" s="42">
        <v>273765.41000000003</v>
      </c>
      <c r="G91" s="42">
        <v>163062.34000000003</v>
      </c>
      <c r="H91" s="42">
        <v>288774.40999999997</v>
      </c>
      <c r="I91" s="38">
        <f t="shared" si="1"/>
        <v>942001.91999999993</v>
      </c>
    </row>
    <row r="92" spans="2:9" x14ac:dyDescent="0.2">
      <c r="B92" s="37"/>
      <c r="C92" s="36" t="s">
        <v>98</v>
      </c>
      <c r="D92" s="45" t="s">
        <v>96</v>
      </c>
      <c r="E92" s="42">
        <v>1704.95</v>
      </c>
      <c r="F92" s="42">
        <v>1518.8200000000002</v>
      </c>
      <c r="G92" s="42">
        <v>13418.64</v>
      </c>
      <c r="H92" s="42">
        <v>2049.5899999999997</v>
      </c>
      <c r="I92" s="38">
        <f t="shared" si="1"/>
        <v>18692</v>
      </c>
    </row>
    <row r="93" spans="2:9" x14ac:dyDescent="0.2">
      <c r="B93" s="37"/>
      <c r="C93" s="36" t="s">
        <v>98</v>
      </c>
      <c r="D93" s="45" t="s">
        <v>97</v>
      </c>
      <c r="E93" s="42">
        <v>15401.54</v>
      </c>
      <c r="F93" s="42">
        <v>11453.91</v>
      </c>
      <c r="G93" s="42">
        <v>19393.28</v>
      </c>
      <c r="H93" s="42">
        <v>2926.11</v>
      </c>
      <c r="I93" s="38">
        <f t="shared" si="1"/>
        <v>49174.84</v>
      </c>
    </row>
    <row r="94" spans="2:9" x14ac:dyDescent="0.2">
      <c r="B94" s="37"/>
      <c r="C94" s="36" t="s">
        <v>106</v>
      </c>
      <c r="D94" s="45" t="s">
        <v>99</v>
      </c>
      <c r="E94" s="42">
        <v>375.68</v>
      </c>
      <c r="F94" s="42">
        <v>0</v>
      </c>
      <c r="G94" s="42">
        <v>34.619999999999997</v>
      </c>
      <c r="H94" s="42">
        <v>0</v>
      </c>
      <c r="I94" s="38">
        <f t="shared" si="1"/>
        <v>410.3</v>
      </c>
    </row>
    <row r="95" spans="2:9" x14ac:dyDescent="0.2">
      <c r="B95" s="37"/>
      <c r="C95" s="36" t="s">
        <v>106</v>
      </c>
      <c r="D95" s="45" t="s">
        <v>100</v>
      </c>
      <c r="E95" s="42">
        <v>224.85999999999999</v>
      </c>
      <c r="F95" s="42">
        <v>1978.51</v>
      </c>
      <c r="G95" s="42">
        <v>245.82</v>
      </c>
      <c r="H95" s="42">
        <v>0</v>
      </c>
      <c r="I95" s="38">
        <f t="shared" si="1"/>
        <v>2449.19</v>
      </c>
    </row>
    <row r="96" spans="2:9" x14ac:dyDescent="0.2">
      <c r="B96" s="37"/>
      <c r="C96" s="36" t="s">
        <v>106</v>
      </c>
      <c r="D96" s="45" t="s">
        <v>101</v>
      </c>
      <c r="E96" s="42">
        <v>2812.32</v>
      </c>
      <c r="F96" s="42">
        <v>34699.370000000003</v>
      </c>
      <c r="G96" s="42">
        <v>48117.35</v>
      </c>
      <c r="H96" s="42">
        <v>44771.4</v>
      </c>
      <c r="I96" s="38">
        <f t="shared" si="1"/>
        <v>130400.44</v>
      </c>
    </row>
    <row r="97" spans="2:10" x14ac:dyDescent="0.2">
      <c r="B97" s="37"/>
      <c r="C97" s="36" t="s">
        <v>106</v>
      </c>
      <c r="D97" s="45" t="s">
        <v>102</v>
      </c>
      <c r="E97" s="42">
        <v>3849.5999999999995</v>
      </c>
      <c r="F97" s="42">
        <v>17984.350000000002</v>
      </c>
      <c r="G97" s="42">
        <v>14371.45</v>
      </c>
      <c r="H97" s="42">
        <v>10639.01</v>
      </c>
      <c r="I97" s="38">
        <f t="shared" si="1"/>
        <v>46844.41</v>
      </c>
    </row>
    <row r="98" spans="2:10" x14ac:dyDescent="0.2">
      <c r="B98" s="37"/>
      <c r="C98" s="36" t="s">
        <v>106</v>
      </c>
      <c r="D98" s="45" t="s">
        <v>103</v>
      </c>
      <c r="E98" s="42">
        <v>18618.189999999999</v>
      </c>
      <c r="F98" s="42">
        <v>11822.19</v>
      </c>
      <c r="G98" s="42">
        <v>28331.660000000003</v>
      </c>
      <c r="H98" s="42">
        <v>5780.9900000000007</v>
      </c>
      <c r="I98" s="38">
        <f t="shared" si="1"/>
        <v>64553.03</v>
      </c>
    </row>
    <row r="99" spans="2:10" x14ac:dyDescent="0.2">
      <c r="B99" s="37"/>
      <c r="C99" s="36" t="s">
        <v>106</v>
      </c>
      <c r="D99" s="45" t="s">
        <v>104</v>
      </c>
      <c r="E99" s="42">
        <v>3685.84</v>
      </c>
      <c r="F99" s="42">
        <v>3708.42</v>
      </c>
      <c r="G99" s="42">
        <v>1145.67</v>
      </c>
      <c r="H99" s="42">
        <v>838.42000000000007</v>
      </c>
      <c r="I99" s="38">
        <f t="shared" si="1"/>
        <v>9378.35</v>
      </c>
    </row>
    <row r="100" spans="2:10" x14ac:dyDescent="0.2">
      <c r="B100" s="37"/>
      <c r="C100" s="36" t="s">
        <v>106</v>
      </c>
      <c r="D100" s="45" t="s">
        <v>105</v>
      </c>
      <c r="E100" s="42">
        <v>3189.12</v>
      </c>
      <c r="F100" s="42">
        <v>3358.45</v>
      </c>
      <c r="G100" s="42">
        <v>2598.46</v>
      </c>
      <c r="H100" s="42">
        <v>0</v>
      </c>
      <c r="I100" s="38">
        <f t="shared" si="1"/>
        <v>9146.0299999999988</v>
      </c>
    </row>
    <row r="101" spans="2:10" x14ac:dyDescent="0.2">
      <c r="B101" s="37"/>
      <c r="C101" s="36" t="s">
        <v>110</v>
      </c>
      <c r="D101" s="45" t="s">
        <v>107</v>
      </c>
      <c r="E101" s="42">
        <v>0</v>
      </c>
      <c r="F101" s="42">
        <v>1393.27</v>
      </c>
      <c r="G101" s="42">
        <v>870</v>
      </c>
      <c r="H101" s="42">
        <v>0</v>
      </c>
      <c r="I101" s="38">
        <f t="shared" si="1"/>
        <v>2263.27</v>
      </c>
    </row>
    <row r="102" spans="2:10" x14ac:dyDescent="0.2">
      <c r="B102" s="37"/>
      <c r="C102" s="36" t="s">
        <v>110</v>
      </c>
      <c r="D102" s="45" t="s">
        <v>108</v>
      </c>
      <c r="E102" s="42">
        <v>0</v>
      </c>
      <c r="F102" s="42">
        <v>6217.59</v>
      </c>
      <c r="G102" s="42">
        <v>15511.02</v>
      </c>
      <c r="H102" s="42">
        <v>2405</v>
      </c>
      <c r="I102" s="38">
        <f t="shared" si="1"/>
        <v>24133.61</v>
      </c>
    </row>
    <row r="103" spans="2:10" ht="16" thickBot="1" x14ac:dyDescent="0.25">
      <c r="B103" s="37"/>
      <c r="C103" s="36" t="s">
        <v>110</v>
      </c>
      <c r="D103" s="45" t="s">
        <v>109</v>
      </c>
      <c r="E103" s="42">
        <v>0</v>
      </c>
      <c r="F103" s="42">
        <v>0</v>
      </c>
      <c r="G103" s="42">
        <v>21.43</v>
      </c>
      <c r="H103" s="42">
        <v>0</v>
      </c>
      <c r="I103" s="38">
        <f t="shared" si="1"/>
        <v>21.43</v>
      </c>
    </row>
    <row r="104" spans="2:10" ht="22" customHeight="1" thickBot="1" x14ac:dyDescent="0.25">
      <c r="B104" s="85" t="s">
        <v>111</v>
      </c>
      <c r="C104" s="86"/>
      <c r="D104" s="87"/>
      <c r="E104" s="43">
        <f>SUBTOTAL(9,E13:E103)</f>
        <v>15121082.059999997</v>
      </c>
      <c r="F104" s="39">
        <f>SUBTOTAL(9,F13:F103)</f>
        <v>14270092.969999995</v>
      </c>
      <c r="G104" s="39">
        <f>SUBTOTAL(9,G13:G103)</f>
        <v>15519077.709999997</v>
      </c>
      <c r="H104" s="39">
        <f>SUBTOTAL(9,H13:H103)</f>
        <v>13046971.050000001</v>
      </c>
      <c r="I104" s="24">
        <f>SUBTOTAL(9,I13:I103)</f>
        <v>57957223.789999999</v>
      </c>
    </row>
    <row r="106" spans="2:10" x14ac:dyDescent="0.2">
      <c r="B106" s="25" t="s">
        <v>131</v>
      </c>
      <c r="C106" s="1"/>
      <c r="D106" s="1"/>
      <c r="E106" s="2"/>
      <c r="F106" s="5"/>
      <c r="G106" s="5"/>
      <c r="H106" s="5"/>
      <c r="I106" s="5"/>
      <c r="J106" s="5"/>
    </row>
    <row r="107" spans="2:10" x14ac:dyDescent="0.2">
      <c r="B107" s="82" t="s">
        <v>154</v>
      </c>
      <c r="C107" s="82"/>
      <c r="D107" s="82"/>
      <c r="E107" s="82"/>
      <c r="F107" s="82"/>
      <c r="G107" s="82"/>
      <c r="H107" s="82"/>
      <c r="I107" s="82"/>
      <c r="J107" s="46"/>
    </row>
    <row r="108" spans="2:10" x14ac:dyDescent="0.2">
      <c r="B108" s="82" t="s">
        <v>132</v>
      </c>
      <c r="C108" s="82"/>
      <c r="D108" s="82"/>
      <c r="E108" s="82"/>
      <c r="F108" s="82"/>
      <c r="G108" s="82"/>
      <c r="H108" s="82"/>
      <c r="I108" s="82"/>
      <c r="J108" s="46"/>
    </row>
  </sheetData>
  <autoFilter ref="B12:I103" xr:uid="{5F207CD9-012A-7542-9AB5-E7D065F38F70}"/>
  <mergeCells count="11">
    <mergeCell ref="B2:I2"/>
    <mergeCell ref="B4:I4"/>
    <mergeCell ref="B5:I5"/>
    <mergeCell ref="B6:I6"/>
    <mergeCell ref="B7:I7"/>
    <mergeCell ref="B107:I107"/>
    <mergeCell ref="B108:I108"/>
    <mergeCell ref="B104:D104"/>
    <mergeCell ref="B3:I3"/>
    <mergeCell ref="B11:I11"/>
    <mergeCell ref="B9:I9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CARBÓN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cp:lastPrinted>2023-03-22T21:27:45Z</cp:lastPrinted>
  <dcterms:created xsi:type="dcterms:W3CDTF">2023-03-15T14:49:00Z</dcterms:created>
  <dcterms:modified xsi:type="dcterms:W3CDTF">2023-05-11T16:15:54Z</dcterms:modified>
</cp:coreProperties>
</file>